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Z\Proyecto Sistemas Aislados\Curso Capacitacion\DIa 1\"/>
    </mc:Choice>
  </mc:AlternateContent>
  <xr:revisionPtr revIDLastSave="0" documentId="13_ncr:1_{569767A9-8A78-49A9-87E3-5F69490093FB}" xr6:coauthVersionLast="44" xr6:coauthVersionMax="44" xr10:uidLastSave="{00000000-0000-0000-0000-000000000000}"/>
  <bookViews>
    <workbookView xWindow="-120" yWindow="-120" windowWidth="29040" windowHeight="15840" activeTab="2" xr2:uid="{BDB9B968-0758-4872-AFD2-E8971FEBD7BE}"/>
  </bookViews>
  <sheets>
    <sheet name="Potencia Inst y Efect" sheetId="1" r:id="rId1"/>
    <sheet name="Clasificacion" sheetId="2" r:id="rId2"/>
    <sheet name="Datos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p" localSheetId="1">#REF!</definedName>
    <definedName name="\p" localSheetId="2">#REF!</definedName>
    <definedName name="\p" localSheetId="0">#REF!</definedName>
    <definedName name="\p">#REF!</definedName>
    <definedName name="\q" localSheetId="2">#REF!</definedName>
    <definedName name="\q" localSheetId="0">#REF!</definedName>
    <definedName name="\q">#REF!</definedName>
    <definedName name="_axc2" localSheetId="2">#REF!</definedName>
    <definedName name="_axc2" localSheetId="0">#REF!</definedName>
    <definedName name="_axc2">#REF!</definedName>
    <definedName name="_axc3" localSheetId="2">#REF!</definedName>
    <definedName name="_axc3" localSheetId="0">#REF!</definedName>
    <definedName name="_axc3">#REF!</definedName>
    <definedName name="_Fill" localSheetId="2" hidden="1">#REF!</definedName>
    <definedName name="_Fill" localSheetId="0" hidden="1">#REF!</definedName>
    <definedName name="_Fill" hidden="1">#REF!</definedName>
    <definedName name="_PMT23" localSheetId="2">#REF!</definedName>
    <definedName name="_PMT23" localSheetId="0">#REF!</definedName>
    <definedName name="_PMT23">#REF!</definedName>
    <definedName name="_Table2_In1">#N/A</definedName>
    <definedName name="_TR2" localSheetId="1">#REF!</definedName>
    <definedName name="_TR2" localSheetId="2">#REF!</definedName>
    <definedName name="_TR2" localSheetId="0">#REF!</definedName>
    <definedName name="_TR2">#REF!</definedName>
    <definedName name="A_impresión_IM" localSheetId="1">#REF!</definedName>
    <definedName name="A_impresión_IM" localSheetId="2">#REF!</definedName>
    <definedName name="A_impresión_IM" localSheetId="0">#REF!</definedName>
    <definedName name="A_impresión_IM">#REF!</definedName>
    <definedName name="ALTC" localSheetId="1">#REF!</definedName>
    <definedName name="ALTC" localSheetId="2">#REF!</definedName>
    <definedName name="ALTC" localSheetId="0">#REF!</definedName>
    <definedName name="ALTC">#REF!</definedName>
    <definedName name="anex1" localSheetId="2">#REF!</definedName>
    <definedName name="anex1" localSheetId="0">#REF!</definedName>
    <definedName name="anex1">#REF!</definedName>
    <definedName name="anex3a" localSheetId="2">#REF!</definedName>
    <definedName name="anex3a" localSheetId="0">#REF!</definedName>
    <definedName name="anex3a">#REF!</definedName>
    <definedName name="anex3b" localSheetId="2">#REF!</definedName>
    <definedName name="anex3b" localSheetId="0">#REF!</definedName>
    <definedName name="anex3b">#REF!</definedName>
    <definedName name="anex3c" localSheetId="2">#REF!</definedName>
    <definedName name="anex3c" localSheetId="0">#REF!</definedName>
    <definedName name="anex3c">#REF!</definedName>
    <definedName name="anex3d" localSheetId="2">#REF!</definedName>
    <definedName name="anex3d" localSheetId="0">#REF!</definedName>
    <definedName name="anex3d">#REF!</definedName>
    <definedName name="anex3e" localSheetId="2">#REF!</definedName>
    <definedName name="anex3e" localSheetId="0">#REF!</definedName>
    <definedName name="anex3e">#REF!</definedName>
    <definedName name="anex5a" localSheetId="2">#REF!</definedName>
    <definedName name="anex5a" localSheetId="0">#REF!</definedName>
    <definedName name="anex5a">#REF!</definedName>
    <definedName name="anex5b" localSheetId="2">#REF!</definedName>
    <definedName name="anex5b" localSheetId="0">#REF!</definedName>
    <definedName name="anex5b">#REF!</definedName>
    <definedName name="anex8a" localSheetId="2">#REF!</definedName>
    <definedName name="anex8a" localSheetId="0">#REF!</definedName>
    <definedName name="anex8a">#REF!</definedName>
    <definedName name="anex8b" localSheetId="2">#REF!</definedName>
    <definedName name="anex8b" localSheetId="0">#REF!</definedName>
    <definedName name="anex8b">#REF!</definedName>
    <definedName name="anex8c" localSheetId="2">#REF!</definedName>
    <definedName name="anex8c" localSheetId="0">#REF!</definedName>
    <definedName name="anex8c">#REF!</definedName>
    <definedName name="anex8d" localSheetId="2">#REF!</definedName>
    <definedName name="anex8d" localSheetId="0">#REF!</definedName>
    <definedName name="anex8d">#REF!</definedName>
    <definedName name="anex8e" localSheetId="2">#REF!</definedName>
    <definedName name="anex8e" localSheetId="0">#REF!</definedName>
    <definedName name="anex8e">#REF!</definedName>
    <definedName name="anex8f" localSheetId="2">#REF!</definedName>
    <definedName name="anex8f" localSheetId="0">#REF!</definedName>
    <definedName name="anex8f">#REF!</definedName>
    <definedName name="anexo8e" localSheetId="2">#REF!</definedName>
    <definedName name="anexo8e" localSheetId="0">#REF!</definedName>
    <definedName name="anexo8e">#REF!</definedName>
    <definedName name="_xlnm.Print_Area" localSheetId="2">#REF!</definedName>
    <definedName name="_xlnm.Print_Area" localSheetId="0">'Potencia Inst y Efect'!$F$1:$W$46</definedName>
    <definedName name="_xlnm.Print_Area">#REF!</definedName>
    <definedName name="axc" localSheetId="2">#REF!</definedName>
    <definedName name="axc" localSheetId="0">#REF!</definedName>
    <definedName name="axc">#REF!</definedName>
    <definedName name="axc." localSheetId="2">#REF!</definedName>
    <definedName name="axc." localSheetId="0">#REF!</definedName>
    <definedName name="axc.">#REF!</definedName>
    <definedName name="baes" localSheetId="2">#REF!</definedName>
    <definedName name="baes">#REF!</definedName>
    <definedName name="Base_datos_IM">#N/A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BDATOS" localSheetId="2">[13]PLANTA!$A$2:$O$70</definedName>
    <definedName name="BDATOS">[2]PLANTA!$A$2:$O$70</definedName>
    <definedName name="borrar" localSheetId="2">#REF!</definedName>
    <definedName name="borrar" localSheetId="0">#REF!</definedName>
    <definedName name="borrar">#REF!</definedName>
    <definedName name="Bs" localSheetId="1">#REF!</definedName>
    <definedName name="Bs" localSheetId="2">#REF!</definedName>
    <definedName name="Bs" localSheetId="0">#REF!</definedName>
    <definedName name="Bs">#REF!</definedName>
    <definedName name="Bs." localSheetId="2">#REF!</definedName>
    <definedName name="Bs." localSheetId="0">#REF!</definedName>
    <definedName name="Bs.">#REF!</definedName>
    <definedName name="Bss" localSheetId="2">#REF!</definedName>
    <definedName name="Bss" localSheetId="0">#REF!</definedName>
    <definedName name="Bss">#REF!</definedName>
    <definedName name="C_3" localSheetId="1">#REF!</definedName>
    <definedName name="C_3" localSheetId="2">#REF!</definedName>
    <definedName name="C_3" localSheetId="0">#REF!</definedName>
    <definedName name="C_3">#REF!</definedName>
    <definedName name="C_3." localSheetId="2">#REF!</definedName>
    <definedName name="C_3." localSheetId="0">#REF!</definedName>
    <definedName name="C_3.">#REF!</definedName>
    <definedName name="C_33" localSheetId="2">#REF!</definedName>
    <definedName name="C_33" localSheetId="0">#REF!</definedName>
    <definedName name="C_33">#REF!</definedName>
    <definedName name="CAMBIOS2" localSheetId="2">#REF!</definedName>
    <definedName name="CAMBIOS2" localSheetId="0">#REF!</definedName>
    <definedName name="CAMBIOS2">#REF!</definedName>
    <definedName name="CENTRALES" localSheetId="1">#REF!</definedName>
    <definedName name="CENTRALES" localSheetId="2">#REF!</definedName>
    <definedName name="CENTRALES" localSheetId="0">#REF!</definedName>
    <definedName name="CENTRALES">#REF!</definedName>
    <definedName name="Centrales." localSheetId="1">#REF!</definedName>
    <definedName name="Centrales." localSheetId="2">#REF!</definedName>
    <definedName name="Centrales." localSheetId="0">#REF!</definedName>
    <definedName name="Centrales.">#REF!</definedName>
    <definedName name="centrales2" localSheetId="2">#REF!</definedName>
    <definedName name="centrales2" localSheetId="0">#REF!</definedName>
    <definedName name="centrales2">#REF!</definedName>
    <definedName name="CG" localSheetId="2">#REF!</definedName>
    <definedName name="CG" localSheetId="0">#REF!</definedName>
    <definedName name="CG">#REF!</definedName>
    <definedName name="CMg" localSheetId="2">#REF!</definedName>
    <definedName name="CMg" localSheetId="0">#REF!</definedName>
    <definedName name="CMg">#REF!</definedName>
    <definedName name="colapsosA" localSheetId="1" hidden="1">{"'DMAX'!$A$10:$P$43"}</definedName>
    <definedName name="colapsosA" localSheetId="2" hidden="1">{"'DMAX'!$A$10:$P$43"}</definedName>
    <definedName name="colapsosA" localSheetId="0" hidden="1">{"'DMAX'!$A$10:$P$43"}</definedName>
    <definedName name="colapsosA" hidden="1">{"'DMAX'!$A$10:$P$43"}</definedName>
    <definedName name="COMBUSTIBLE" localSheetId="1">#REF!</definedName>
    <definedName name="COMBUSTIBLE" localSheetId="2">#REF!</definedName>
    <definedName name="COMBUSTIBLE" localSheetId="0">#REF!</definedName>
    <definedName name="COMBUSTIBLE">#REF!</definedName>
    <definedName name="combustible." localSheetId="2">#REF!</definedName>
    <definedName name="combustible." localSheetId="0">#REF!</definedName>
    <definedName name="combustible.">#REF!</definedName>
    <definedName name="combustible2" localSheetId="2">#REF!</definedName>
    <definedName name="combustible2" localSheetId="0">#REF!</definedName>
    <definedName name="combustible2">#REF!</definedName>
    <definedName name="Criteria">#N/A</definedName>
    <definedName name="_xlnm.Criteria">#N/A</definedName>
    <definedName name="Criterios_IM">#N/A</definedName>
    <definedName name="CUADRO1">[3]SALES_INC!$A$6:$A$17</definedName>
    <definedName name="CUADRO2">[3]SALES_INC!$L$3:$O$14</definedName>
    <definedName name="CUADRO3" localSheetId="1">#REF!</definedName>
    <definedName name="CUADRO3" localSheetId="2">#REF!</definedName>
    <definedName name="CUADRO3" localSheetId="0">#REF!</definedName>
    <definedName name="CUADRO3">#REF!</definedName>
    <definedName name="d_3" localSheetId="1">#REF!</definedName>
    <definedName name="d_3" localSheetId="2">#REF!</definedName>
    <definedName name="d_3" localSheetId="0">#REF!</definedName>
    <definedName name="d_3">#REF!</definedName>
    <definedName name="Data">#N/A</definedName>
    <definedName name="Database">#N/A</definedName>
    <definedName name="EEEEEE" localSheetId="1" hidden="1">{"'DMAX'!$A$10:$P$43"}</definedName>
    <definedName name="EEEEEE" localSheetId="2" hidden="1">{"'DMAX'!$A$10:$P$43"}</definedName>
    <definedName name="EEEEEE" localSheetId="0" hidden="1">{"'DMAX'!$A$10:$P$43"}</definedName>
    <definedName name="EEEEEE" hidden="1">{"'DMAX'!$A$10:$P$43"}</definedName>
    <definedName name="EMBALSES" localSheetId="1">#REF!</definedName>
    <definedName name="EMBALSES" localSheetId="2">#REF!</definedName>
    <definedName name="EMBALSES" localSheetId="0">#REF!</definedName>
    <definedName name="EMBALSES">#REF!</definedName>
    <definedName name="embalses." localSheetId="2">#REF!</definedName>
    <definedName name="embalses." localSheetId="0">#REF!</definedName>
    <definedName name="embalses.">#REF!</definedName>
    <definedName name="embalses2" localSheetId="2">#REF!</definedName>
    <definedName name="embalses2" localSheetId="0">#REF!</definedName>
    <definedName name="embalses2">#REF!</definedName>
    <definedName name="Equivalencia_nombres_clientes">'[4]Nombres distribuidoras'!$F$2:$G$71</definedName>
    <definedName name="erreer" localSheetId="1">#REF!</definedName>
    <definedName name="erreer" localSheetId="2">#REF!</definedName>
    <definedName name="erreer" localSheetId="0">#REF!</definedName>
    <definedName name="erreer">#REF!</definedName>
    <definedName name="erreer." localSheetId="2">#REF!</definedName>
    <definedName name="erreer." localSheetId="0">#REF!</definedName>
    <definedName name="erreer.">#REF!</definedName>
    <definedName name="FA" localSheetId="2">#REF!</definedName>
    <definedName name="FA" localSheetId="0">#REF!</definedName>
    <definedName name="FA">#REF!</definedName>
    <definedName name="falla" localSheetId="1" hidden="1">{"'FLUJO'!$X$101"}</definedName>
    <definedName name="falla" localSheetId="2" hidden="1">{"'FLUJO'!$X$101"}</definedName>
    <definedName name="falla" localSheetId="0" hidden="1">{"'FLUJO'!$X$101"}</definedName>
    <definedName name="falla" hidden="1">{"'FLUJO'!$X$101"}</definedName>
    <definedName name="fILLL" localSheetId="2" hidden="1">#REF!</definedName>
    <definedName name="fILLL" localSheetId="0" hidden="1">#REF!</definedName>
    <definedName name="fILLL" hidden="1">#REF!</definedName>
    <definedName name="fONDO">[5]FONDO!$A$1:$N$841</definedName>
    <definedName name="GAS" localSheetId="1">#REF!</definedName>
    <definedName name="GAS" localSheetId="2">#REF!</definedName>
    <definedName name="GAS" localSheetId="0">#REF!</definedName>
    <definedName name="GAS">#REF!</definedName>
    <definedName name="GB" localSheetId="1">'[6]GRAF 19'!#REF!</definedName>
    <definedName name="GB" localSheetId="0">'[6]GRAF 19'!#REF!</definedName>
    <definedName name="GB">'[6]GRAF 19'!#REF!</definedName>
    <definedName name="GENBRU" localSheetId="1">#REF!</definedName>
    <definedName name="GENBRU" localSheetId="2">#REF!</definedName>
    <definedName name="GENBRU" localSheetId="0">#REF!</definedName>
    <definedName name="GENBRU">#REF!</definedName>
    <definedName name="GENBRU." localSheetId="2">#REF!</definedName>
    <definedName name="GENBRU." localSheetId="0">#REF!</definedName>
    <definedName name="GENBRU.">#REF!</definedName>
    <definedName name="genbru2" localSheetId="2">#REF!</definedName>
    <definedName name="genbru2" localSheetId="0">#REF!</definedName>
    <definedName name="genbru2">#REF!</definedName>
    <definedName name="GENBRUs" localSheetId="2">#REF!</definedName>
    <definedName name="GENBRUs" localSheetId="0">#REF!</definedName>
    <definedName name="GENBRUs">#REF!</definedName>
    <definedName name="GENERACION" localSheetId="1">#REF!</definedName>
    <definedName name="GENERACION" localSheetId="2">#REF!</definedName>
    <definedName name="GENERACION" localSheetId="0">#REF!</definedName>
    <definedName name="GENERACION">#REF!</definedName>
    <definedName name="generacion2" localSheetId="2">#REF!</definedName>
    <definedName name="generacion2" localSheetId="0">#REF!</definedName>
    <definedName name="generacion2">#REF!</definedName>
    <definedName name="GENERACION3" localSheetId="2">#REF!</definedName>
    <definedName name="GENERACION3" localSheetId="0">#REF!</definedName>
    <definedName name="GENERACION3">#REF!</definedName>
    <definedName name="gg" localSheetId="2">#REF!</definedName>
    <definedName name="gg" localSheetId="0">#REF!</definedName>
    <definedName name="gg">#REF!</definedName>
    <definedName name="hhh" localSheetId="2">#REF!</definedName>
    <definedName name="hhh" localSheetId="0">#REF!</definedName>
    <definedName name="hhh">#REF!</definedName>
    <definedName name="HTML_CodePage" hidden="1">1252</definedName>
    <definedName name="HTML_Control" localSheetId="1" hidden="1">{"'DMAX'!$A$10:$P$43"}</definedName>
    <definedName name="HTML_Control" localSheetId="2" hidden="1">{"'DMAX'!$A$10:$P$43"}</definedName>
    <definedName name="HTML_Control" localSheetId="0" hidden="1">{"'DMAX'!$A$10:$P$43"}</definedName>
    <definedName name="HTML_Control" hidden="1">{"'DMAX'!$A$10:$P$43"}</definedName>
    <definedName name="HTML_Description" hidden="1">""</definedName>
    <definedName name="HTML_Email" hidden="1">""</definedName>
    <definedName name="HTML_Header" hidden="1">"DMAX"</definedName>
    <definedName name="HTML_LastUpdate" hidden="1">"11/05/1999"</definedName>
    <definedName name="HTML_LineAfter" hidden="1">FALSE</definedName>
    <definedName name="HTML_LineBefore" hidden="1">FALSE</definedName>
    <definedName name="HTML_Name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"C:\Mis documentos\HTML.htm"</definedName>
    <definedName name="HTML_PathTemplate" hidden="1">"D:\web1999\may_1999\detalles\HTMLTemporal.htm"</definedName>
    <definedName name="HTML_Title" hidden="1">"estabr"</definedName>
    <definedName name="Imprimir_área_IM" localSheetId="1">#REF!</definedName>
    <definedName name="Imprimir_área_IM" localSheetId="2">#REF!</definedName>
    <definedName name="Imprimir_área_IM" localSheetId="0">#REF!</definedName>
    <definedName name="Imprimir_área_IM">#REF!</definedName>
    <definedName name="IND" localSheetId="1">#REF!</definedName>
    <definedName name="IND" localSheetId="2">#REF!</definedName>
    <definedName name="IND" localSheetId="0">#REF!</definedName>
    <definedName name="IND">#REF!</definedName>
    <definedName name="indat" localSheetId="1">#REF!</definedName>
    <definedName name="indat" localSheetId="2">#REF!</definedName>
    <definedName name="indat" localSheetId="0">#REF!</definedName>
    <definedName name="indat">#REF!</definedName>
    <definedName name="inicio" localSheetId="2">#REF!</definedName>
    <definedName name="inicio" localSheetId="0">#REF!</definedName>
    <definedName name="inicio">#REF!</definedName>
    <definedName name="INYECC" localSheetId="1">#REF!</definedName>
    <definedName name="INYECC" localSheetId="2">#REF!</definedName>
    <definedName name="INYECC" localSheetId="0">#REF!</definedName>
    <definedName name="INYECC">#REF!</definedName>
    <definedName name="inyecc2" localSheetId="2">#REF!</definedName>
    <definedName name="inyecc2" localSheetId="0">#REF!</definedName>
    <definedName name="inyecc2">#REF!</definedName>
    <definedName name="IR" localSheetId="2">#REF!</definedName>
    <definedName name="IR" localSheetId="0">#REF!</definedName>
    <definedName name="IR">#REF!</definedName>
    <definedName name="IVA">[7]MAYO!$B$2</definedName>
    <definedName name="MES" localSheetId="1">#REF!</definedName>
    <definedName name="MES" localSheetId="2">#REF!</definedName>
    <definedName name="MES" localSheetId="0">#REF!</definedName>
    <definedName name="MES">#REF!</definedName>
    <definedName name="meses">[8]FONDO!$R$2:$S$34</definedName>
    <definedName name="MON" localSheetId="1">#REF!</definedName>
    <definedName name="MON" localSheetId="2">#REF!</definedName>
    <definedName name="MON" localSheetId="0">#REF!</definedName>
    <definedName name="MON">#REF!</definedName>
    <definedName name="PEn" localSheetId="1">#REF!</definedName>
    <definedName name="PEn" localSheetId="2">#REF!</definedName>
    <definedName name="PEn" localSheetId="0">#REF!</definedName>
    <definedName name="PEn">#REF!</definedName>
    <definedName name="PF" localSheetId="1">[9]PF!#REF!</definedName>
    <definedName name="PF" localSheetId="0">[9]PF!#REF!</definedName>
    <definedName name="PF">[9]PF!#REF!</definedName>
    <definedName name="PM">[10]PM!$A$1</definedName>
    <definedName name="PMC">[10]PMC!$A$1</definedName>
    <definedName name="PMT" localSheetId="1">#REF!</definedName>
    <definedName name="PMT" localSheetId="2">#REF!</definedName>
    <definedName name="PMT" localSheetId="0">#REF!</definedName>
    <definedName name="PMT">#REF!</definedName>
    <definedName name="pp" localSheetId="1">[9]GB!#REF!</definedName>
    <definedName name="pp" localSheetId="0">[9]GB!#REF!</definedName>
    <definedName name="pp">[9]GB!#REF!</definedName>
    <definedName name="Print_Area" localSheetId="1">#REF!</definedName>
    <definedName name="Print_Area" localSheetId="2">#REF!</definedName>
    <definedName name="Print_Area" localSheetId="0">#REF!</definedName>
    <definedName name="Print_Area">#REF!</definedName>
    <definedName name="QWERTY" localSheetId="1">#REF!</definedName>
    <definedName name="QWERTY" localSheetId="2">#REF!</definedName>
    <definedName name="QWERTY" localSheetId="0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1">#REF!</definedName>
    <definedName name="rerggg" localSheetId="2">#REF!</definedName>
    <definedName name="rerggg" localSheetId="0">#REF!</definedName>
    <definedName name="rerggg">#REF!</definedName>
    <definedName name="rerggg." localSheetId="1">#REF!</definedName>
    <definedName name="rerggg." localSheetId="2">#REF!</definedName>
    <definedName name="rerggg." localSheetId="0">#REF!</definedName>
    <definedName name="rerggg.">#REF!</definedName>
    <definedName name="RETIRO" localSheetId="1">#REF!</definedName>
    <definedName name="RETIRO" localSheetId="2">#REF!</definedName>
    <definedName name="RETIRO" localSheetId="0">#REF!</definedName>
    <definedName name="RETIRO">#REF!</definedName>
    <definedName name="RETIRO." localSheetId="2">#REF!</definedName>
    <definedName name="RETIRO." localSheetId="0">#REF!</definedName>
    <definedName name="RETIRO.">#REF!</definedName>
    <definedName name="retiro2" localSheetId="2">#REF!</definedName>
    <definedName name="retiro2" localSheetId="0">#REF!</definedName>
    <definedName name="retiro2">#REF!</definedName>
    <definedName name="RR" localSheetId="1" hidden="1">{"'DMAX'!$A$10:$P$43"}</definedName>
    <definedName name="RR" localSheetId="2" hidden="1">{"'DMAX'!$A$10:$P$43"}</definedName>
    <definedName name="RR" localSheetId="0" hidden="1">{"'DMAX'!$A$10:$P$43"}</definedName>
    <definedName name="RR" hidden="1">{"'DMAX'!$A$10:$P$43"}</definedName>
    <definedName name="rrrrr" localSheetId="0">'[11]GRAF24 '!#REF!</definedName>
    <definedName name="rrrrr">'[11]GRAF24 '!#REF!</definedName>
    <definedName name="SETAR">#REF!</definedName>
    <definedName name="TR" localSheetId="1">#REF!</definedName>
    <definedName name="TR" localSheetId="2">#REF!</definedName>
    <definedName name="TR" localSheetId="0">#REF!</definedName>
    <definedName name="TR">#REF!</definedName>
    <definedName name="TRANSACCIONES" localSheetId="1">#REF!</definedName>
    <definedName name="TRANSACCIONES" localSheetId="2">#REF!</definedName>
    <definedName name="TRANSACCIONES" localSheetId="0">#REF!</definedName>
    <definedName name="TRANSACCIONES">#REF!</definedName>
    <definedName name="TRANSACCIONES." localSheetId="2">#REF!</definedName>
    <definedName name="TRANSACCIONES." localSheetId="0">#REF!</definedName>
    <definedName name="TRANSACCIONES.">#REF!</definedName>
    <definedName name="transacciones2" localSheetId="2">#REF!</definedName>
    <definedName name="transacciones2" localSheetId="0">#REF!</definedName>
    <definedName name="transacciones2">#REF!</definedName>
    <definedName name="tsts">#REF!</definedName>
    <definedName name="ttt" localSheetId="1" hidden="1">{"'DMAX'!$A$10:$P$43"}</definedName>
    <definedName name="ttt" localSheetId="2" hidden="1">{"'DMAX'!$A$10:$P$43"}</definedName>
    <definedName name="ttt" localSheetId="0" hidden="1">{"'DMAX'!$A$10:$P$43"}</definedName>
    <definedName name="ttt" hidden="1">{"'DMAX'!$A$10:$P$43"}</definedName>
    <definedName name="Unidad_Operativa_del_CNDC" localSheetId="2">#REF!</definedName>
    <definedName name="Unidad_Operativa_del_CNDC" localSheetId="0">#REF!</definedName>
    <definedName name="Unidad_Operativa_del_CNDC">#REF!</definedName>
    <definedName name="vbvbd" localSheetId="2">#REF!</definedName>
    <definedName name="vbvbd" localSheetId="0">#REF!</definedName>
    <definedName name="vbvbd">#REF!</definedName>
    <definedName name="x" localSheetId="1" hidden="1">{"'FLUJO'!$X$101"}</definedName>
    <definedName name="x" localSheetId="2" hidden="1">{"'FLUJO'!$X$101"}</definedName>
    <definedName name="x" localSheetId="0" hidden="1">{"'FLUJO'!$X$101"}</definedName>
    <definedName name="x" hidden="1">{"'FLUJO'!$X$101"}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2" i="2" l="1"/>
  <c r="AG32" i="2"/>
  <c r="AF32" i="2"/>
  <c r="AB32" i="2"/>
  <c r="Z32" i="2"/>
  <c r="Y32" i="2"/>
  <c r="U32" i="2"/>
  <c r="N32" i="2"/>
  <c r="L32" i="2"/>
  <c r="K32" i="2"/>
  <c r="E32" i="2"/>
  <c r="R30" i="2"/>
  <c r="R31" i="2" s="1"/>
  <c r="F7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F6" i="2"/>
  <c r="W40" i="1"/>
  <c r="V40" i="1"/>
  <c r="U40" i="1"/>
  <c r="Q40" i="1"/>
  <c r="P40" i="1"/>
  <c r="P41" i="1" s="1"/>
  <c r="O40" i="1"/>
  <c r="O41" i="1" s="1"/>
  <c r="L40" i="1"/>
  <c r="K40" i="1"/>
  <c r="K41" i="1" s="1"/>
  <c r="J40" i="1"/>
  <c r="W36" i="1"/>
  <c r="V36" i="1"/>
  <c r="V41" i="1" s="1"/>
  <c r="U36" i="1"/>
  <c r="Q36" i="1"/>
  <c r="P36" i="1"/>
  <c r="O36" i="1"/>
  <c r="L36" i="1"/>
  <c r="K36" i="1"/>
  <c r="J36" i="1"/>
  <c r="W26" i="1"/>
  <c r="V26" i="1"/>
  <c r="U26" i="1"/>
  <c r="Q26" i="1"/>
  <c r="P26" i="1"/>
  <c r="O26" i="1"/>
  <c r="L26" i="1"/>
  <c r="K26" i="1"/>
  <c r="J26" i="1"/>
  <c r="J41" i="1" s="1"/>
  <c r="A17" i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V15" i="1"/>
  <c r="P15" i="1"/>
  <c r="O15" i="1"/>
  <c r="K15" i="1"/>
  <c r="Q12" i="1"/>
  <c r="J12" i="1"/>
  <c r="J15" i="1" s="1"/>
  <c r="U11" i="1"/>
  <c r="W11" i="1" s="1"/>
  <c r="Q11" i="1"/>
  <c r="Q15" i="1" s="1"/>
  <c r="J11" i="1"/>
  <c r="L11" i="1" s="1"/>
  <c r="C5" i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B5" i="1"/>
  <c r="U41" i="1" l="1"/>
  <c r="Q41" i="1"/>
  <c r="L12" i="1"/>
  <c r="L15" i="1" s="1"/>
  <c r="L41" i="1" s="1"/>
  <c r="S30" i="2"/>
  <c r="S32" i="2" s="1"/>
  <c r="U12" i="1"/>
  <c r="W12" i="1" s="1"/>
  <c r="W15" i="1" s="1"/>
  <c r="W41" i="1" s="1"/>
  <c r="U15" i="1"/>
  <c r="R32" i="2"/>
</calcChain>
</file>

<file path=xl/sharedStrings.xml><?xml version="1.0" encoding="utf-8"?>
<sst xmlns="http://schemas.openxmlformats.org/spreadsheetml/2006/main" count="730" uniqueCount="157">
  <si>
    <t>Sistemas Aislados</t>
  </si>
  <si>
    <t>Potencia instalada y efectiva al 31 de diciembre de 2018</t>
  </si>
  <si>
    <t>Potencia Instalada</t>
  </si>
  <si>
    <t>Potencia Efectiva a Temp. media</t>
  </si>
  <si>
    <t>Departamento</t>
  </si>
  <si>
    <t>Provincia</t>
  </si>
  <si>
    <t>Sistema Electrico</t>
  </si>
  <si>
    <t>Empresa</t>
  </si>
  <si>
    <t>Combustible</t>
  </si>
  <si>
    <t>Central</t>
  </si>
  <si>
    <t>(MVA)</t>
  </si>
  <si>
    <t>(MW)</t>
  </si>
  <si>
    <t>°C</t>
  </si>
  <si>
    <t>Hidro</t>
  </si>
  <si>
    <t>Termo</t>
  </si>
  <si>
    <t>E. Alternativas</t>
  </si>
  <si>
    <t>Total</t>
  </si>
  <si>
    <t>Pando</t>
  </si>
  <si>
    <t>Nicolas Suarez</t>
  </si>
  <si>
    <t>Cobija</t>
  </si>
  <si>
    <t>ENDE</t>
  </si>
  <si>
    <t>Diesel</t>
  </si>
  <si>
    <t>40°</t>
  </si>
  <si>
    <t>Madre de Dios</t>
  </si>
  <si>
    <t>El Sena</t>
  </si>
  <si>
    <t>Puerto Gonzalo Moreno</t>
  </si>
  <si>
    <t>Federico Roman</t>
  </si>
  <si>
    <t>Municipio de Villa Nueva</t>
  </si>
  <si>
    <t>S1</t>
  </si>
  <si>
    <t>Planta Solar Cobija</t>
  </si>
  <si>
    <t>ENDE Guaracachi S.A.</t>
  </si>
  <si>
    <t>Solar</t>
  </si>
  <si>
    <t>31°</t>
  </si>
  <si>
    <t>S2</t>
  </si>
  <si>
    <t>Planta Solar El Sena</t>
  </si>
  <si>
    <t>Planta Solar El sena</t>
  </si>
  <si>
    <t>Total Pando</t>
  </si>
  <si>
    <t>Beni</t>
  </si>
  <si>
    <t>Vaca Diez</t>
  </si>
  <si>
    <t>Riberalta</t>
  </si>
  <si>
    <t>CER Ltda.</t>
  </si>
  <si>
    <t>El Palmar</t>
  </si>
  <si>
    <t>37°</t>
  </si>
  <si>
    <t>Guayaramerín</t>
  </si>
  <si>
    <t>ENDE DELBENI S.A.M.</t>
  </si>
  <si>
    <t>36°</t>
  </si>
  <si>
    <t>Cachuela Esperanza</t>
  </si>
  <si>
    <t>Rosario del Yata</t>
  </si>
  <si>
    <t>Mamore</t>
  </si>
  <si>
    <t>Puerto Ustárez</t>
  </si>
  <si>
    <t>34°</t>
  </si>
  <si>
    <t>Itenez</t>
  </si>
  <si>
    <t>Baures</t>
  </si>
  <si>
    <t>33°</t>
  </si>
  <si>
    <t>Bella Vista</t>
  </si>
  <si>
    <t>Huacaraje</t>
  </si>
  <si>
    <t>El Carmen</t>
  </si>
  <si>
    <t>El Carmen de Iténez</t>
  </si>
  <si>
    <t>32°</t>
  </si>
  <si>
    <t>Yacuma</t>
  </si>
  <si>
    <t>Exaltación</t>
  </si>
  <si>
    <t>Total Beni</t>
  </si>
  <si>
    <t>Santa Cruz</t>
  </si>
  <si>
    <t>Angel Sandoval</t>
  </si>
  <si>
    <t>San Matías</t>
  </si>
  <si>
    <t>Gas</t>
  </si>
  <si>
    <t>25°</t>
  </si>
  <si>
    <t>Cordillera</t>
  </si>
  <si>
    <t>Camiri</t>
  </si>
  <si>
    <t>CRE Ltda.</t>
  </si>
  <si>
    <t>35,5°</t>
  </si>
  <si>
    <t>Guarayos</t>
  </si>
  <si>
    <t>Las Misiones</t>
  </si>
  <si>
    <t>Gas/Diesel</t>
  </si>
  <si>
    <t>Chiquitos</t>
  </si>
  <si>
    <t>Roboré y Santiago de Chiquitos</t>
  </si>
  <si>
    <t>35°</t>
  </si>
  <si>
    <t>Jose Miguel de Velasco</t>
  </si>
  <si>
    <t>San Ignacio de Velasco</t>
  </si>
  <si>
    <t>30°</t>
  </si>
  <si>
    <t>Vallegrande</t>
  </si>
  <si>
    <t>Valles Cruceños</t>
  </si>
  <si>
    <t>Valles</t>
  </si>
  <si>
    <t>Charagua</t>
  </si>
  <si>
    <t>German Bush</t>
  </si>
  <si>
    <t>German Busch</t>
  </si>
  <si>
    <t>33,5°</t>
  </si>
  <si>
    <t>El Espino</t>
  </si>
  <si>
    <t>Solar/Diesel</t>
  </si>
  <si>
    <t>(1) El Espino</t>
  </si>
  <si>
    <t>Total Santa Cruz</t>
  </si>
  <si>
    <t>Tarija</t>
  </si>
  <si>
    <t>Aniceto Arce</t>
  </si>
  <si>
    <t>Bermejo</t>
  </si>
  <si>
    <t>SETAR</t>
  </si>
  <si>
    <t xml:space="preserve">Bermejo </t>
  </si>
  <si>
    <t>Burnet O'Connor</t>
  </si>
  <si>
    <t>Entre Rios</t>
  </si>
  <si>
    <t xml:space="preserve">Entre Ríos </t>
  </si>
  <si>
    <t>Eustaquio Mendez</t>
  </si>
  <si>
    <t>El Puente</t>
  </si>
  <si>
    <t>Gas &amp; Electricidad S.A.</t>
  </si>
  <si>
    <t>Total Tarija</t>
  </si>
  <si>
    <t>Total Bolivia</t>
  </si>
  <si>
    <t>Demanda Máxima (kW) y Número de Consumidores de los sistemas Aislados</t>
  </si>
  <si>
    <t>Gestión 2018</t>
  </si>
  <si>
    <t>Empresa 
Eléctrica</t>
  </si>
  <si>
    <t>Sistema</t>
  </si>
  <si>
    <t>Demanda 
Máxima (kW)</t>
  </si>
  <si>
    <t>Número de 
Consumidores</t>
  </si>
  <si>
    <t>Potencia Instalada (MW)</t>
  </si>
  <si>
    <t>Demanda 
Máxima      (kW)</t>
  </si>
  <si>
    <t>Diesel/Solar</t>
  </si>
  <si>
    <t>&gt; a 15 MW</t>
  </si>
  <si>
    <t>&gt; 10 MW</t>
  </si>
  <si>
    <t>Diesel / Gas</t>
  </si>
  <si>
    <t>&gt; a 15000 consumidores</t>
  </si>
  <si>
    <t>Gonzalo Moreno</t>
  </si>
  <si>
    <t>Villa Nueva</t>
  </si>
  <si>
    <t>Entre 5 y 10 MW</t>
  </si>
  <si>
    <t>Entre 10000 y 15000 consumidores</t>
  </si>
  <si>
    <t>10 a 15 MW</t>
  </si>
  <si>
    <t>El Carmen de Itenez</t>
  </si>
  <si>
    <t>Puerto Ustarez</t>
  </si>
  <si>
    <t>Sin datos</t>
  </si>
  <si>
    <t>&lt; a 10 MW</t>
  </si>
  <si>
    <t>Entre 1000 y 10000 consumidores</t>
  </si>
  <si>
    <t>Menor a 5 MW</t>
  </si>
  <si>
    <t>Entre Ríos</t>
  </si>
  <si>
    <t>CRE R.L.</t>
  </si>
  <si>
    <t>Menores a 1000 consumidores</t>
  </si>
  <si>
    <t>EL Puente</t>
  </si>
  <si>
    <t>CER</t>
  </si>
  <si>
    <t>ENDE GUARACACHI S.A.</t>
  </si>
  <si>
    <t>TOTAL</t>
  </si>
  <si>
    <t>Totales</t>
  </si>
  <si>
    <t>Energia Vendida (MWh)</t>
  </si>
  <si>
    <t>Cantidad usuarios</t>
  </si>
  <si>
    <t>Generacion Bruta (MWh)</t>
  </si>
  <si>
    <t>Potencia  Instalada (MW)</t>
  </si>
  <si>
    <t>MW</t>
  </si>
  <si>
    <t>Potencia Efectiva a temperatura media (MW)</t>
  </si>
  <si>
    <t>Cobija Planta Solar</t>
  </si>
  <si>
    <t>MWh</t>
  </si>
  <si>
    <t>Cobija Combustioble Fosil</t>
  </si>
  <si>
    <t>El Sena Planta Solar</t>
  </si>
  <si>
    <t>El Sena Combustioble Fosil</t>
  </si>
  <si>
    <t>Consumo Combustible Fosil</t>
  </si>
  <si>
    <t>Litros</t>
  </si>
  <si>
    <t>Las Misiones Gas Natural</t>
  </si>
  <si>
    <t>mpc</t>
  </si>
  <si>
    <t>Las Misiones Diesel</t>
  </si>
  <si>
    <t>Valles Gas Natural</t>
  </si>
  <si>
    <t>Valles Diesel</t>
  </si>
  <si>
    <t>Camiri Gas Natural</t>
  </si>
  <si>
    <t>Camiri Diesel</t>
  </si>
  <si>
    <t>Demanda 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</si>
</sst>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#,##0.0"/>
    <numFmt numFmtId="167" formatCode="_(* #,##0.00_);_(* \(#,##0.00\);_(* &quot;-&quot;??_);_(@_)"/>
    <numFmt numFmtId="168" formatCode="_(* #,##0_);_(* \(#,##0\);_(* &quot;-&quot;??_);_(@_)"/>
    <numFmt numFmtId="169" formatCode="_(* #,##0.0_);_(* \(#,##0.0\);_(* &quot;-&quot;??_);_(@_)"/>
    <numFmt numFmtId="170" formatCode="#,##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color theme="0"/>
      <name val="Agency FB"/>
      <family val="2"/>
    </font>
    <font>
      <sz val="8"/>
      <color indexed="12"/>
      <name val="Arial"/>
      <family val="2"/>
    </font>
    <font>
      <b/>
      <sz val="12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name val="Century Gothic"/>
      <family val="2"/>
    </font>
    <font>
      <b/>
      <sz val="8"/>
      <name val="Calibri"/>
      <family val="2"/>
      <scheme val="minor"/>
    </font>
    <font>
      <b/>
      <sz val="8"/>
      <name val="Century Gothic"/>
      <family val="2"/>
    </font>
    <font>
      <b/>
      <sz val="8"/>
      <name val="Arial"/>
      <family val="2"/>
    </font>
    <font>
      <b/>
      <sz val="8"/>
      <color theme="0" tint="-0.34998626667073579"/>
      <name val="Century Gothic"/>
      <family val="2"/>
    </font>
    <font>
      <sz val="8"/>
      <name val="Calibri"/>
      <family val="2"/>
      <scheme val="minor"/>
    </font>
    <font>
      <b/>
      <sz val="7"/>
      <name val="Century Gothic"/>
      <family val="2"/>
    </font>
    <font>
      <sz val="7"/>
      <name val="Century Gothic"/>
      <family val="2"/>
    </font>
    <font>
      <sz val="8"/>
      <name val="Century Gothic"/>
      <family val="2"/>
    </font>
    <font>
      <sz val="7"/>
      <color indexed="12"/>
      <name val="Century Gothic"/>
      <family val="2"/>
    </font>
    <font>
      <b/>
      <sz val="12"/>
      <color theme="0"/>
      <name val="Agency FB"/>
      <family val="2"/>
    </font>
    <font>
      <b/>
      <sz val="9"/>
      <color theme="0"/>
      <name val="Century Gothic"/>
      <family val="2"/>
    </font>
    <font>
      <b/>
      <sz val="10"/>
      <name val="Arial"/>
      <family val="2"/>
    </font>
    <font>
      <b/>
      <sz val="10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gradientFill degree="90">
        <stop position="0">
          <color theme="0"/>
        </stop>
        <stop position="0.5">
          <color theme="6" tint="0.80001220740379042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theme="6" tint="0.59999389629810485"/>
        </stop>
        <stop position="1">
          <color theme="0"/>
        </stop>
      </gradient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</cellStyleXfs>
  <cellXfs count="268">
    <xf numFmtId="0" fontId="0" fillId="0" borderId="0" xfId="0"/>
    <xf numFmtId="0" fontId="3" fillId="0" borderId="0" xfId="3" applyAlignment="1">
      <alignment horizontal="center"/>
    </xf>
    <xf numFmtId="0" fontId="5" fillId="0" borderId="0" xfId="4" applyFont="1" applyAlignment="1">
      <alignment vertical="center"/>
    </xf>
    <xf numFmtId="0" fontId="3" fillId="0" borderId="0" xfId="3"/>
    <xf numFmtId="0" fontId="6" fillId="0" borderId="0" xfId="3" applyFont="1" applyAlignment="1">
      <alignment horizontal="center"/>
    </xf>
    <xf numFmtId="0" fontId="5" fillId="2" borderId="0" xfId="4" applyFont="1" applyFill="1" applyAlignment="1">
      <alignment horizontal="center" vertical="center"/>
    </xf>
    <xf numFmtId="0" fontId="7" fillId="0" borderId="0" xfId="3" applyFont="1" applyAlignment="1">
      <alignment horizontal="center" wrapText="1"/>
    </xf>
    <xf numFmtId="0" fontId="6" fillId="0" borderId="0" xfId="3" applyFont="1"/>
    <xf numFmtId="0" fontId="5" fillId="3" borderId="0" xfId="4" applyFont="1" applyFill="1" applyAlignment="1">
      <alignment horizontal="center" vertical="center"/>
    </xf>
    <xf numFmtId="0" fontId="8" fillId="0" borderId="0" xfId="3" applyFont="1" applyAlignment="1">
      <alignment horizontal="center" wrapText="1"/>
    </xf>
    <xf numFmtId="0" fontId="9" fillId="0" borderId="0" xfId="3" applyFont="1" applyAlignment="1">
      <alignment vertical="center" wrapText="1"/>
    </xf>
    <xf numFmtId="0" fontId="10" fillId="0" borderId="0" xfId="3" applyFont="1" applyAlignment="1">
      <alignment horizontal="center" vertical="center" wrapText="1"/>
    </xf>
    <xf numFmtId="0" fontId="10" fillId="4" borderId="0" xfId="3" applyFont="1" applyFill="1" applyAlignment="1">
      <alignment horizontal="center" vertical="center" wrapText="1"/>
    </xf>
    <xf numFmtId="0" fontId="11" fillId="0" borderId="1" xfId="3" applyFont="1" applyBorder="1" applyAlignment="1">
      <alignment horizontal="center"/>
    </xf>
    <xf numFmtId="0" fontId="11" fillId="5" borderId="1" xfId="3" applyFont="1" applyFill="1" applyBorder="1"/>
    <xf numFmtId="0" fontId="11" fillId="5" borderId="2" xfId="3" applyFont="1" applyFill="1" applyBorder="1"/>
    <xf numFmtId="0" fontId="11" fillId="5" borderId="1" xfId="3" applyFont="1" applyFill="1" applyBorder="1" applyAlignment="1">
      <alignment horizontal="center"/>
    </xf>
    <xf numFmtId="0" fontId="11" fillId="5" borderId="0" xfId="3" applyFont="1" applyFill="1" applyAlignment="1">
      <alignment horizontal="center"/>
    </xf>
    <xf numFmtId="0" fontId="11" fillId="5" borderId="3" xfId="3" applyFont="1" applyFill="1" applyBorder="1" applyAlignment="1">
      <alignment horizontal="center"/>
    </xf>
    <xf numFmtId="0" fontId="12" fillId="4" borderId="0" xfId="3" applyFont="1" applyFill="1" applyAlignment="1">
      <alignment horizontal="center"/>
    </xf>
    <xf numFmtId="0" fontId="13" fillId="0" borderId="0" xfId="3" applyFont="1"/>
    <xf numFmtId="0" fontId="11" fillId="0" borderId="4" xfId="3" applyFont="1" applyBorder="1" applyAlignment="1">
      <alignment horizontal="center"/>
    </xf>
    <xf numFmtId="0" fontId="11" fillId="5" borderId="4" xfId="3" applyFont="1" applyFill="1" applyBorder="1" applyAlignment="1">
      <alignment horizontal="center"/>
    </xf>
    <xf numFmtId="0" fontId="11" fillId="5" borderId="4" xfId="3" applyFont="1" applyFill="1" applyBorder="1"/>
    <xf numFmtId="0" fontId="11" fillId="5" borderId="5" xfId="3" applyFont="1" applyFill="1" applyBorder="1" applyAlignment="1">
      <alignment horizontal="center"/>
    </xf>
    <xf numFmtId="0" fontId="11" fillId="5" borderId="3" xfId="3" applyFont="1" applyFill="1" applyBorder="1" applyAlignment="1">
      <alignment horizontal="center"/>
    </xf>
    <xf numFmtId="0" fontId="11" fillId="0" borderId="0" xfId="3" applyFont="1" applyAlignment="1">
      <alignment horizontal="center"/>
    </xf>
    <xf numFmtId="0" fontId="11" fillId="5" borderId="0" xfId="3" applyFont="1" applyFill="1"/>
    <xf numFmtId="0" fontId="11" fillId="5" borderId="0" xfId="3" applyFont="1" applyFill="1" applyAlignment="1">
      <alignment horizontal="right"/>
    </xf>
    <xf numFmtId="0" fontId="11" fillId="5" borderId="1" xfId="3" applyFont="1" applyFill="1" applyBorder="1" applyAlignment="1">
      <alignment horizontal="center"/>
    </xf>
    <xf numFmtId="0" fontId="14" fillId="4" borderId="0" xfId="3" applyFont="1" applyFill="1" applyAlignment="1">
      <alignment horizontal="center"/>
    </xf>
    <xf numFmtId="0" fontId="15" fillId="6" borderId="6" xfId="3" applyFont="1" applyFill="1" applyBorder="1" applyAlignment="1">
      <alignment horizontal="center"/>
    </xf>
    <xf numFmtId="0" fontId="15" fillId="6" borderId="1" xfId="3" applyFont="1" applyFill="1" applyBorder="1" applyAlignment="1">
      <alignment horizontal="center"/>
    </xf>
    <xf numFmtId="0" fontId="15" fillId="6" borderId="1" xfId="3" applyFont="1" applyFill="1" applyBorder="1" applyAlignment="1">
      <alignment horizontal="left"/>
    </xf>
    <xf numFmtId="2" fontId="15" fillId="6" borderId="6" xfId="3" applyNumberFormat="1" applyFont="1" applyFill="1" applyBorder="1" applyAlignment="1">
      <alignment horizontal="center"/>
    </xf>
    <xf numFmtId="2" fontId="15" fillId="6" borderId="1" xfId="3" applyNumberFormat="1" applyFont="1" applyFill="1" applyBorder="1" applyAlignment="1">
      <alignment horizontal="center"/>
    </xf>
    <xf numFmtId="2" fontId="15" fillId="6" borderId="2" xfId="3" applyNumberFormat="1" applyFont="1" applyFill="1" applyBorder="1" applyAlignment="1">
      <alignment horizontal="center"/>
    </xf>
    <xf numFmtId="0" fontId="15" fillId="6" borderId="7" xfId="3" applyFont="1" applyFill="1" applyBorder="1" applyAlignment="1">
      <alignment horizontal="center" vertical="center"/>
    </xf>
    <xf numFmtId="0" fontId="15" fillId="6" borderId="0" xfId="3" applyFont="1" applyFill="1" applyAlignment="1">
      <alignment horizontal="center"/>
    </xf>
    <xf numFmtId="0" fontId="15" fillId="6" borderId="0" xfId="3" applyFont="1" applyFill="1" applyAlignment="1">
      <alignment horizontal="left"/>
    </xf>
    <xf numFmtId="2" fontId="15" fillId="6" borderId="7" xfId="3" applyNumberFormat="1" applyFont="1" applyFill="1" applyBorder="1" applyAlignment="1">
      <alignment horizontal="center"/>
    </xf>
    <xf numFmtId="2" fontId="15" fillId="6" borderId="0" xfId="3" applyNumberFormat="1" applyFont="1" applyFill="1" applyAlignment="1">
      <alignment horizontal="center"/>
    </xf>
    <xf numFmtId="2" fontId="15" fillId="6" borderId="8" xfId="3" applyNumberFormat="1" applyFont="1" applyFill="1" applyBorder="1" applyAlignment="1">
      <alignment horizontal="center"/>
    </xf>
    <xf numFmtId="164" fontId="16" fillId="0" borderId="0" xfId="3" applyNumberFormat="1" applyFont="1" applyAlignment="1">
      <alignment horizontal="center" vertical="center"/>
    </xf>
    <xf numFmtId="0" fontId="3" fillId="0" borderId="0" xfId="3" applyAlignment="1">
      <alignment vertical="center"/>
    </xf>
    <xf numFmtId="0" fontId="15" fillId="6" borderId="7" xfId="3" applyFont="1" applyFill="1" applyBorder="1" applyAlignment="1">
      <alignment horizontal="center"/>
    </xf>
    <xf numFmtId="164" fontId="17" fillId="0" borderId="0" xfId="3" applyNumberFormat="1" applyFont="1" applyAlignment="1">
      <alignment horizontal="center"/>
    </xf>
    <xf numFmtId="0" fontId="15" fillId="6" borderId="9" xfId="3" applyFont="1" applyFill="1" applyBorder="1" applyAlignment="1">
      <alignment horizontal="center"/>
    </xf>
    <xf numFmtId="0" fontId="15" fillId="6" borderId="4" xfId="3" applyFont="1" applyFill="1" applyBorder="1" applyAlignment="1">
      <alignment horizontal="center"/>
    </xf>
    <xf numFmtId="0" fontId="15" fillId="6" borderId="4" xfId="3" applyFont="1" applyFill="1" applyBorder="1" applyAlignment="1">
      <alignment horizontal="left"/>
    </xf>
    <xf numFmtId="2" fontId="15" fillId="6" borderId="9" xfId="3" applyNumberFormat="1" applyFont="1" applyFill="1" applyBorder="1" applyAlignment="1">
      <alignment horizontal="center"/>
    </xf>
    <xf numFmtId="2" fontId="15" fillId="6" borderId="4" xfId="3" applyNumberFormat="1" applyFont="1" applyFill="1" applyBorder="1" applyAlignment="1">
      <alignment horizontal="center"/>
    </xf>
    <xf numFmtId="2" fontId="15" fillId="6" borderId="5" xfId="3" applyNumberFormat="1" applyFont="1" applyFill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11" fillId="0" borderId="0" xfId="3" applyFont="1" applyAlignment="1">
      <alignment horizontal="left" vertical="center"/>
    </xf>
    <xf numFmtId="2" fontId="11" fillId="0" borderId="0" xfId="3" applyNumberFormat="1" applyFont="1" applyAlignment="1">
      <alignment horizontal="center" vertical="center"/>
    </xf>
    <xf numFmtId="0" fontId="15" fillId="7" borderId="6" xfId="3" applyFont="1" applyFill="1" applyBorder="1" applyAlignment="1">
      <alignment horizontal="center" vertical="center"/>
    </xf>
    <xf numFmtId="0" fontId="15" fillId="7" borderId="1" xfId="3" applyFont="1" applyFill="1" applyBorder="1" applyAlignment="1">
      <alignment horizontal="center"/>
    </xf>
    <xf numFmtId="0" fontId="15" fillId="7" borderId="1" xfId="3" applyFont="1" applyFill="1" applyBorder="1" applyAlignment="1">
      <alignment horizontal="left"/>
    </xf>
    <xf numFmtId="0" fontId="15" fillId="7" borderId="1" xfId="3" applyFont="1" applyFill="1" applyBorder="1" applyAlignment="1">
      <alignment horizontal="left" vertical="center"/>
    </xf>
    <xf numFmtId="2" fontId="15" fillId="7" borderId="6" xfId="3" applyNumberFormat="1" applyFont="1" applyFill="1" applyBorder="1" applyAlignment="1">
      <alignment horizontal="center" vertical="center"/>
    </xf>
    <xf numFmtId="2" fontId="15" fillId="7" borderId="1" xfId="3" applyNumberFormat="1" applyFont="1" applyFill="1" applyBorder="1" applyAlignment="1">
      <alignment horizontal="center" vertical="center"/>
    </xf>
    <xf numFmtId="2" fontId="15" fillId="7" borderId="2" xfId="3" applyNumberFormat="1" applyFont="1" applyFill="1" applyBorder="1" applyAlignment="1">
      <alignment horizontal="center" vertical="center"/>
    </xf>
    <xf numFmtId="1" fontId="15" fillId="7" borderId="6" xfId="3" applyNumberFormat="1" applyFont="1" applyFill="1" applyBorder="1" applyAlignment="1">
      <alignment horizontal="center" vertical="center"/>
    </xf>
    <xf numFmtId="164" fontId="17" fillId="0" borderId="0" xfId="3" applyNumberFormat="1" applyFont="1" applyAlignment="1">
      <alignment horizontal="center" vertical="center"/>
    </xf>
    <xf numFmtId="0" fontId="15" fillId="7" borderId="7" xfId="3" applyFont="1" applyFill="1" applyBorder="1" applyAlignment="1">
      <alignment horizontal="center" vertical="center"/>
    </xf>
    <xf numFmtId="0" fontId="15" fillId="7" borderId="0" xfId="3" applyFont="1" applyFill="1" applyAlignment="1">
      <alignment horizontal="center"/>
    </xf>
    <xf numFmtId="0" fontId="15" fillId="7" borderId="0" xfId="3" applyFont="1" applyFill="1" applyAlignment="1">
      <alignment horizontal="left"/>
    </xf>
    <xf numFmtId="0" fontId="15" fillId="7" borderId="0" xfId="3" applyFont="1" applyFill="1" applyAlignment="1">
      <alignment horizontal="left" vertical="center"/>
    </xf>
    <xf numFmtId="2" fontId="15" fillId="7" borderId="7" xfId="3" applyNumberFormat="1" applyFont="1" applyFill="1" applyBorder="1" applyAlignment="1">
      <alignment horizontal="center"/>
    </xf>
    <xf numFmtId="2" fontId="15" fillId="7" borderId="0" xfId="3" applyNumberFormat="1" applyFont="1" applyFill="1" applyAlignment="1">
      <alignment horizontal="center"/>
    </xf>
    <xf numFmtId="2" fontId="15" fillId="7" borderId="8" xfId="3" applyNumberFormat="1" applyFont="1" applyFill="1" applyBorder="1" applyAlignment="1">
      <alignment horizontal="center"/>
    </xf>
    <xf numFmtId="0" fontId="15" fillId="7" borderId="7" xfId="3" applyFont="1" applyFill="1" applyBorder="1" applyAlignment="1">
      <alignment horizontal="center"/>
    </xf>
    <xf numFmtId="2" fontId="11" fillId="7" borderId="7" xfId="3" applyNumberFormat="1" applyFont="1" applyFill="1" applyBorder="1" applyAlignment="1">
      <alignment horizontal="center" vertical="center"/>
    </xf>
    <xf numFmtId="2" fontId="15" fillId="7" borderId="0" xfId="3" applyNumberFormat="1" applyFont="1" applyFill="1" applyAlignment="1">
      <alignment horizontal="center" vertical="center"/>
    </xf>
    <xf numFmtId="2" fontId="11" fillId="7" borderId="0" xfId="3" applyNumberFormat="1" applyFont="1" applyFill="1" applyAlignment="1">
      <alignment horizontal="center" vertical="center"/>
    </xf>
    <xf numFmtId="2" fontId="15" fillId="7" borderId="8" xfId="3" applyNumberFormat="1" applyFont="1" applyFill="1" applyBorder="1" applyAlignment="1">
      <alignment horizontal="center" vertical="center"/>
    </xf>
    <xf numFmtId="2" fontId="15" fillId="7" borderId="7" xfId="3" applyNumberFormat="1" applyFont="1" applyFill="1" applyBorder="1" applyAlignment="1">
      <alignment horizontal="center" vertical="center"/>
    </xf>
    <xf numFmtId="0" fontId="11" fillId="7" borderId="0" xfId="3" applyFont="1" applyFill="1" applyAlignment="1">
      <alignment horizontal="left" vertical="center"/>
    </xf>
    <xf numFmtId="0" fontId="15" fillId="7" borderId="9" xfId="3" applyFont="1" applyFill="1" applyBorder="1" applyAlignment="1">
      <alignment horizontal="center"/>
    </xf>
    <xf numFmtId="0" fontId="15" fillId="7" borderId="4" xfId="3" applyFont="1" applyFill="1" applyBorder="1" applyAlignment="1">
      <alignment horizontal="center"/>
    </xf>
    <xf numFmtId="0" fontId="15" fillId="7" borderId="4" xfId="3" applyFont="1" applyFill="1" applyBorder="1" applyAlignment="1">
      <alignment horizontal="left"/>
    </xf>
    <xf numFmtId="0" fontId="11" fillId="7" borderId="4" xfId="3" applyFont="1" applyFill="1" applyBorder="1" applyAlignment="1">
      <alignment horizontal="left" vertical="center"/>
    </xf>
    <xf numFmtId="0" fontId="15" fillId="7" borderId="4" xfId="3" applyFont="1" applyFill="1" applyBorder="1" applyAlignment="1">
      <alignment horizontal="left" vertical="center"/>
    </xf>
    <xf numFmtId="2" fontId="11" fillId="7" borderId="9" xfId="3" applyNumberFormat="1" applyFont="1" applyFill="1" applyBorder="1" applyAlignment="1">
      <alignment horizontal="center" vertical="center"/>
    </xf>
    <xf numFmtId="2" fontId="15" fillId="7" borderId="4" xfId="3" applyNumberFormat="1" applyFont="1" applyFill="1" applyBorder="1" applyAlignment="1">
      <alignment horizontal="center" vertical="center"/>
    </xf>
    <xf numFmtId="2" fontId="11" fillId="7" borderId="4" xfId="3" applyNumberFormat="1" applyFont="1" applyFill="1" applyBorder="1" applyAlignment="1">
      <alignment horizontal="center" vertical="center"/>
    </xf>
    <xf numFmtId="2" fontId="15" fillId="7" borderId="5" xfId="3" applyNumberFormat="1" applyFont="1" applyFill="1" applyBorder="1" applyAlignment="1">
      <alignment horizontal="center" vertical="center"/>
    </xf>
    <xf numFmtId="2" fontId="15" fillId="7" borderId="9" xfId="3" applyNumberFormat="1" applyFont="1" applyFill="1" applyBorder="1" applyAlignment="1">
      <alignment horizontal="center" vertical="center"/>
    </xf>
    <xf numFmtId="0" fontId="15" fillId="0" borderId="3" xfId="3" applyFont="1" applyBorder="1" applyAlignment="1">
      <alignment horizontal="left"/>
    </xf>
    <xf numFmtId="0" fontId="11" fillId="0" borderId="3" xfId="3" applyFont="1" applyBorder="1" applyAlignment="1">
      <alignment horizontal="left" vertical="center"/>
    </xf>
    <xf numFmtId="2" fontId="11" fillId="0" borderId="3" xfId="3" applyNumberFormat="1" applyFont="1" applyBorder="1" applyAlignment="1">
      <alignment horizontal="center" vertical="center"/>
    </xf>
    <xf numFmtId="2" fontId="11" fillId="0" borderId="4" xfId="3" applyNumberFormat="1" applyFont="1" applyBorder="1" applyAlignment="1">
      <alignment horizontal="center" vertical="center"/>
    </xf>
    <xf numFmtId="0" fontId="15" fillId="8" borderId="6" xfId="3" applyFont="1" applyFill="1" applyBorder="1" applyAlignment="1">
      <alignment horizontal="center"/>
    </xf>
    <xf numFmtId="0" fontId="15" fillId="8" borderId="1" xfId="3" applyFont="1" applyFill="1" applyBorder="1" applyAlignment="1">
      <alignment horizontal="center"/>
    </xf>
    <xf numFmtId="0" fontId="15" fillId="8" borderId="1" xfId="3" applyFont="1" applyFill="1" applyBorder="1" applyAlignment="1">
      <alignment horizontal="left"/>
    </xf>
    <xf numFmtId="0" fontId="15" fillId="8" borderId="2" xfId="3" applyFont="1" applyFill="1" applyBorder="1" applyAlignment="1">
      <alignment horizontal="left"/>
    </xf>
    <xf numFmtId="2" fontId="15" fillId="8" borderId="6" xfId="3" applyNumberFormat="1" applyFont="1" applyFill="1" applyBorder="1" applyAlignment="1">
      <alignment horizontal="center"/>
    </xf>
    <xf numFmtId="2" fontId="15" fillId="8" borderId="1" xfId="3" applyNumberFormat="1" applyFont="1" applyFill="1" applyBorder="1" applyAlignment="1">
      <alignment horizontal="center"/>
    </xf>
    <xf numFmtId="2" fontId="15" fillId="8" borderId="2" xfId="3" applyNumberFormat="1" applyFont="1" applyFill="1" applyBorder="1" applyAlignment="1">
      <alignment horizontal="center"/>
    </xf>
    <xf numFmtId="2" fontId="15" fillId="8" borderId="6" xfId="3" applyNumberFormat="1" applyFont="1" applyFill="1" applyBorder="1" applyAlignment="1">
      <alignment horizontal="center" vertical="center"/>
    </xf>
    <xf numFmtId="0" fontId="15" fillId="8" borderId="7" xfId="3" applyFont="1" applyFill="1" applyBorder="1" applyAlignment="1">
      <alignment horizontal="center"/>
    </xf>
    <xf numFmtId="0" fontId="15" fillId="8" borderId="0" xfId="3" applyFont="1" applyFill="1" applyAlignment="1">
      <alignment horizontal="center"/>
    </xf>
    <xf numFmtId="0" fontId="15" fillId="8" borderId="0" xfId="3" applyFont="1" applyFill="1" applyAlignment="1">
      <alignment horizontal="left"/>
    </xf>
    <xf numFmtId="164" fontId="15" fillId="8" borderId="0" xfId="3" applyNumberFormat="1" applyFont="1" applyFill="1" applyAlignment="1">
      <alignment horizontal="left"/>
    </xf>
    <xf numFmtId="164" fontId="15" fillId="8" borderId="8" xfId="3" applyNumberFormat="1" applyFont="1" applyFill="1" applyBorder="1" applyAlignment="1">
      <alignment horizontal="left"/>
    </xf>
    <xf numFmtId="2" fontId="15" fillId="8" borderId="7" xfId="3" applyNumberFormat="1" applyFont="1" applyFill="1" applyBorder="1" applyAlignment="1">
      <alignment horizontal="center"/>
    </xf>
    <xf numFmtId="2" fontId="15" fillId="8" borderId="0" xfId="3" applyNumberFormat="1" applyFont="1" applyFill="1" applyAlignment="1">
      <alignment horizontal="center"/>
    </xf>
    <xf numFmtId="2" fontId="15" fillId="8" borderId="8" xfId="3" applyNumberFormat="1" applyFont="1" applyFill="1" applyBorder="1" applyAlignment="1">
      <alignment horizontal="center"/>
    </xf>
    <xf numFmtId="0" fontId="15" fillId="8" borderId="7" xfId="3" applyFont="1" applyFill="1" applyBorder="1" applyAlignment="1">
      <alignment horizontal="center" vertical="center"/>
    </xf>
    <xf numFmtId="0" fontId="15" fillId="8" borderId="9" xfId="3" applyFont="1" applyFill="1" applyBorder="1" applyAlignment="1">
      <alignment horizontal="center" vertical="center"/>
    </xf>
    <xf numFmtId="0" fontId="15" fillId="8" borderId="4" xfId="3" applyFont="1" applyFill="1" applyBorder="1" applyAlignment="1">
      <alignment horizontal="center"/>
    </xf>
    <xf numFmtId="0" fontId="15" fillId="8" borderId="4" xfId="3" applyFont="1" applyFill="1" applyBorder="1" applyAlignment="1">
      <alignment horizontal="left"/>
    </xf>
    <xf numFmtId="164" fontId="15" fillId="8" borderId="4" xfId="3" applyNumberFormat="1" applyFont="1" applyFill="1" applyBorder="1" applyAlignment="1">
      <alignment horizontal="left"/>
    </xf>
    <xf numFmtId="164" fontId="15" fillId="8" borderId="5" xfId="3" applyNumberFormat="1" applyFont="1" applyFill="1" applyBorder="1" applyAlignment="1">
      <alignment horizontal="left"/>
    </xf>
    <xf numFmtId="2" fontId="15" fillId="8" borderId="9" xfId="3" applyNumberFormat="1" applyFont="1" applyFill="1" applyBorder="1" applyAlignment="1">
      <alignment horizontal="center"/>
    </xf>
    <xf numFmtId="2" fontId="15" fillId="8" borderId="4" xfId="3" applyNumberFormat="1" applyFont="1" applyFill="1" applyBorder="1" applyAlignment="1">
      <alignment horizontal="center"/>
    </xf>
    <xf numFmtId="2" fontId="15" fillId="8" borderId="5" xfId="3" applyNumberFormat="1" applyFont="1" applyFill="1" applyBorder="1" applyAlignment="1">
      <alignment horizontal="center"/>
    </xf>
    <xf numFmtId="0" fontId="16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64" fontId="11" fillId="0" borderId="3" xfId="3" applyNumberFormat="1" applyFont="1" applyBorder="1" applyAlignment="1">
      <alignment horizontal="left" vertical="center"/>
    </xf>
    <xf numFmtId="0" fontId="15" fillId="9" borderId="6" xfId="3" applyFont="1" applyFill="1" applyBorder="1" applyAlignment="1">
      <alignment horizontal="center" vertical="center"/>
    </xf>
    <xf numFmtId="0" fontId="15" fillId="9" borderId="1" xfId="3" applyFont="1" applyFill="1" applyBorder="1" applyAlignment="1">
      <alignment horizontal="center"/>
    </xf>
    <xf numFmtId="0" fontId="15" fillId="9" borderId="1" xfId="3" applyFont="1" applyFill="1" applyBorder="1" applyAlignment="1">
      <alignment horizontal="left"/>
    </xf>
    <xf numFmtId="0" fontId="15" fillId="9" borderId="2" xfId="3" applyFont="1" applyFill="1" applyBorder="1" applyAlignment="1">
      <alignment horizontal="left"/>
    </xf>
    <xf numFmtId="2" fontId="15" fillId="9" borderId="6" xfId="3" applyNumberFormat="1" applyFont="1" applyFill="1" applyBorder="1" applyAlignment="1">
      <alignment horizontal="center"/>
    </xf>
    <xf numFmtId="2" fontId="15" fillId="9" borderId="1" xfId="3" applyNumberFormat="1" applyFont="1" applyFill="1" applyBorder="1" applyAlignment="1">
      <alignment horizontal="center"/>
    </xf>
    <xf numFmtId="2" fontId="15" fillId="9" borderId="2" xfId="3" applyNumberFormat="1" applyFont="1" applyFill="1" applyBorder="1" applyAlignment="1">
      <alignment horizontal="center"/>
    </xf>
    <xf numFmtId="0" fontId="15" fillId="9" borderId="7" xfId="3" applyFont="1" applyFill="1" applyBorder="1" applyAlignment="1">
      <alignment horizontal="center" vertical="center"/>
    </xf>
    <xf numFmtId="0" fontId="15" fillId="9" borderId="0" xfId="3" applyFont="1" applyFill="1" applyAlignment="1">
      <alignment horizontal="center"/>
    </xf>
    <xf numFmtId="0" fontId="15" fillId="9" borderId="0" xfId="3" applyFont="1" applyFill="1" applyAlignment="1">
      <alignment horizontal="left"/>
    </xf>
    <xf numFmtId="0" fontId="15" fillId="9" borderId="8" xfId="3" applyFont="1" applyFill="1" applyBorder="1" applyAlignment="1">
      <alignment horizontal="left"/>
    </xf>
    <xf numFmtId="2" fontId="15" fillId="9" borderId="7" xfId="3" applyNumberFormat="1" applyFont="1" applyFill="1" applyBorder="1" applyAlignment="1">
      <alignment horizontal="center"/>
    </xf>
    <xf numFmtId="2" fontId="15" fillId="9" borderId="0" xfId="3" applyNumberFormat="1" applyFont="1" applyFill="1" applyAlignment="1">
      <alignment horizontal="center"/>
    </xf>
    <xf numFmtId="2" fontId="15" fillId="9" borderId="8" xfId="3" applyNumberFormat="1" applyFont="1" applyFill="1" applyBorder="1" applyAlignment="1">
      <alignment horizontal="center"/>
    </xf>
    <xf numFmtId="0" fontId="15" fillId="9" borderId="9" xfId="3" applyFont="1" applyFill="1" applyBorder="1" applyAlignment="1">
      <alignment horizontal="center" vertical="center"/>
    </xf>
    <xf numFmtId="0" fontId="15" fillId="9" borderId="4" xfId="3" applyFont="1" applyFill="1" applyBorder="1" applyAlignment="1">
      <alignment horizontal="center"/>
    </xf>
    <xf numFmtId="0" fontId="15" fillId="9" borderId="4" xfId="3" applyFont="1" applyFill="1" applyBorder="1" applyAlignment="1">
      <alignment horizontal="left"/>
    </xf>
    <xf numFmtId="0" fontId="15" fillId="9" borderId="4" xfId="3" applyFont="1" applyFill="1" applyBorder="1" applyAlignment="1">
      <alignment horizontal="left" vertical="center"/>
    </xf>
    <xf numFmtId="0" fontId="15" fillId="9" borderId="5" xfId="3" applyFont="1" applyFill="1" applyBorder="1" applyAlignment="1">
      <alignment horizontal="left" vertical="center"/>
    </xf>
    <xf numFmtId="2" fontId="11" fillId="9" borderId="9" xfId="3" applyNumberFormat="1" applyFont="1" applyFill="1" applyBorder="1" applyAlignment="1">
      <alignment horizontal="center" vertical="center"/>
    </xf>
    <xf numFmtId="2" fontId="15" fillId="9" borderId="4" xfId="3" applyNumberFormat="1" applyFont="1" applyFill="1" applyBorder="1" applyAlignment="1">
      <alignment horizontal="center" vertical="center"/>
    </xf>
    <xf numFmtId="2" fontId="11" fillId="9" borderId="4" xfId="3" applyNumberFormat="1" applyFont="1" applyFill="1" applyBorder="1" applyAlignment="1">
      <alignment horizontal="center" vertical="center"/>
    </xf>
    <xf numFmtId="2" fontId="15" fillId="9" borderId="5" xfId="3" applyNumberFormat="1" applyFont="1" applyFill="1" applyBorder="1" applyAlignment="1">
      <alignment horizontal="center" vertical="center"/>
    </xf>
    <xf numFmtId="2" fontId="15" fillId="9" borderId="9" xfId="3" applyNumberFormat="1" applyFont="1" applyFill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3" xfId="3" applyFont="1" applyBorder="1" applyAlignment="1">
      <alignment horizontal="left" vertical="center"/>
    </xf>
    <xf numFmtId="164" fontId="15" fillId="0" borderId="10" xfId="3" applyNumberFormat="1" applyFont="1" applyBorder="1" applyAlignment="1">
      <alignment horizontal="center" vertical="center"/>
    </xf>
    <xf numFmtId="164" fontId="15" fillId="0" borderId="3" xfId="3" applyNumberFormat="1" applyFont="1" applyBorder="1" applyAlignment="1">
      <alignment horizontal="center" vertical="center"/>
    </xf>
    <xf numFmtId="164" fontId="15" fillId="0" borderId="3" xfId="3" applyNumberFormat="1" applyFont="1" applyBorder="1" applyAlignment="1">
      <alignment horizontal="left" vertical="center"/>
    </xf>
    <xf numFmtId="0" fontId="11" fillId="0" borderId="11" xfId="3" applyFont="1" applyBorder="1" applyAlignment="1">
      <alignment horizontal="left"/>
    </xf>
    <xf numFmtId="0" fontId="15" fillId="0" borderId="10" xfId="3" applyFont="1" applyBorder="1" applyAlignment="1">
      <alignment horizontal="center"/>
    </xf>
    <xf numFmtId="2" fontId="11" fillId="0" borderId="3" xfId="3" applyNumberFormat="1" applyFont="1" applyBorder="1" applyAlignment="1">
      <alignment horizontal="center"/>
    </xf>
    <xf numFmtId="2" fontId="11" fillId="0" borderId="11" xfId="3" applyNumberFormat="1" applyFont="1" applyBorder="1" applyAlignment="1">
      <alignment horizontal="center"/>
    </xf>
    <xf numFmtId="2" fontId="11" fillId="5" borderId="0" xfId="3" applyNumberFormat="1" applyFont="1" applyFill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0" xfId="3" applyNumberFormat="1" applyFont="1" applyBorder="1" applyAlignment="1">
      <alignment horizontal="center"/>
    </xf>
    <xf numFmtId="164" fontId="3" fillId="0" borderId="0" xfId="3" applyNumberFormat="1" applyAlignment="1">
      <alignment horizontal="center" vertical="center"/>
    </xf>
    <xf numFmtId="0" fontId="3" fillId="0" borderId="0" xfId="3" applyAlignment="1">
      <alignment horizontal="center" vertical="center"/>
    </xf>
    <xf numFmtId="0" fontId="12" fillId="5" borderId="0" xfId="3" applyFont="1" applyFill="1" applyAlignment="1">
      <alignment horizontal="center"/>
    </xf>
    <xf numFmtId="165" fontId="17" fillId="0" borderId="0" xfId="3" applyNumberFormat="1" applyFont="1" applyAlignment="1">
      <alignment horizontal="center"/>
    </xf>
    <xf numFmtId="2" fontId="17" fillId="0" borderId="0" xfId="3" applyNumberFormat="1" applyFont="1"/>
    <xf numFmtId="0" fontId="17" fillId="0" borderId="0" xfId="3" applyFont="1" applyAlignment="1">
      <alignment horizontal="center" vertical="center"/>
    </xf>
    <xf numFmtId="0" fontId="16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8" fillId="0" borderId="0" xfId="3" applyFont="1" applyAlignment="1">
      <alignment horizontal="center"/>
    </xf>
    <xf numFmtId="2" fontId="19" fillId="4" borderId="0" xfId="3" applyNumberFormat="1" applyFont="1" applyFill="1" applyAlignment="1">
      <alignment horizont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0" fontId="20" fillId="3" borderId="12" xfId="5" applyFont="1" applyFill="1" applyBorder="1" applyAlignment="1">
      <alignment horizontal="center" wrapText="1"/>
    </xf>
    <xf numFmtId="0" fontId="20" fillId="3" borderId="13" xfId="5" applyFont="1" applyFill="1" applyBorder="1" applyAlignment="1">
      <alignment horizontal="center" wrapText="1"/>
    </xf>
    <xf numFmtId="0" fontId="21" fillId="2" borderId="14" xfId="4" applyFont="1" applyFill="1" applyBorder="1" applyAlignment="1">
      <alignment horizontal="center" vertical="center"/>
    </xf>
    <xf numFmtId="0" fontId="21" fillId="2" borderId="14" xfId="4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0" fillId="6" borderId="17" xfId="0" applyFill="1" applyBorder="1"/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0" fillId="6" borderId="20" xfId="0" applyFill="1" applyBorder="1"/>
    <xf numFmtId="0" fontId="2" fillId="6" borderId="20" xfId="0" applyFont="1" applyFill="1" applyBorder="1" applyAlignment="1">
      <alignment horizontal="center" vertical="center" wrapText="1"/>
    </xf>
    <xf numFmtId="0" fontId="18" fillId="5" borderId="21" xfId="3" applyFont="1" applyFill="1" applyBorder="1" applyAlignment="1">
      <alignment horizontal="left" vertical="center"/>
    </xf>
    <xf numFmtId="0" fontId="18" fillId="5" borderId="14" xfId="3" applyFont="1" applyFill="1" applyBorder="1" applyAlignment="1">
      <alignment horizontal="left"/>
    </xf>
    <xf numFmtId="168" fontId="18" fillId="5" borderId="14" xfId="1" applyNumberFormat="1" applyFont="1" applyFill="1" applyBorder="1" applyAlignment="1">
      <alignment horizontal="right"/>
    </xf>
    <xf numFmtId="0" fontId="0" fillId="0" borderId="22" xfId="0" applyBorder="1"/>
    <xf numFmtId="3" fontId="0" fillId="0" borderId="0" xfId="0" applyNumberFormat="1" applyAlignment="1">
      <alignment horizontal="center"/>
    </xf>
    <xf numFmtId="4" fontId="0" fillId="10" borderId="0" xfId="0" applyNumberFormat="1" applyFill="1" applyAlignment="1">
      <alignment horizontal="center"/>
    </xf>
    <xf numFmtId="166" fontId="0" fillId="0" borderId="23" xfId="0" applyNumberFormat="1" applyBorder="1" applyAlignment="1">
      <alignment horizontal="center" vertical="center" wrapText="1"/>
    </xf>
    <xf numFmtId="0" fontId="0" fillId="0" borderId="18" xfId="0" applyBorder="1"/>
    <xf numFmtId="3" fontId="0" fillId="11" borderId="19" xfId="0" applyNumberForma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166" fontId="0" fillId="0" borderId="20" xfId="0" applyNumberForma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11" borderId="19" xfId="0" applyFill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0" fontId="18" fillId="5" borderId="24" xfId="3" applyFont="1" applyFill="1" applyBorder="1" applyAlignment="1">
      <alignment horizontal="left" vertical="center"/>
    </xf>
    <xf numFmtId="3" fontId="0" fillId="11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4" fontId="0" fillId="0" borderId="23" xfId="0" applyNumberFormat="1" applyBorder="1" applyAlignment="1">
      <alignment horizontal="center"/>
    </xf>
    <xf numFmtId="0" fontId="0" fillId="0" borderId="25" xfId="0" applyBorder="1"/>
    <xf numFmtId="3" fontId="0" fillId="11" borderId="26" xfId="0" applyNumberFormat="1" applyFill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center"/>
    </xf>
    <xf numFmtId="166" fontId="0" fillId="0" borderId="27" xfId="0" applyNumberFormat="1" applyBorder="1" applyAlignment="1">
      <alignment horizontal="center" vertical="center" wrapText="1"/>
    </xf>
    <xf numFmtId="4" fontId="0" fillId="10" borderId="26" xfId="0" applyNumberFormat="1" applyFill="1" applyBorder="1" applyAlignment="1">
      <alignment horizontal="center"/>
    </xf>
    <xf numFmtId="4" fontId="0" fillId="10" borderId="19" xfId="0" applyNumberFormat="1" applyFill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168" fontId="0" fillId="0" borderId="0" xfId="0" applyNumberFormat="1"/>
    <xf numFmtId="0" fontId="0" fillId="0" borderId="23" xfId="0" applyBorder="1" applyAlignment="1">
      <alignment horizontal="center" vertical="center" wrapText="1"/>
    </xf>
    <xf numFmtId="0" fontId="18" fillId="5" borderId="28" xfId="3" applyFont="1" applyFill="1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8" fillId="0" borderId="14" xfId="3" applyFont="1" applyBorder="1" applyAlignment="1">
      <alignment horizontal="left"/>
    </xf>
    <xf numFmtId="168" fontId="18" fillId="0" borderId="14" xfId="1" applyNumberFormat="1" applyFont="1" applyBorder="1" applyAlignment="1">
      <alignment horizontal="right"/>
    </xf>
    <xf numFmtId="0" fontId="0" fillId="11" borderId="26" xfId="0" applyFill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5" xfId="0" applyBorder="1"/>
    <xf numFmtId="3" fontId="0" fillId="0" borderId="16" xfId="0" applyNumberFormat="1" applyBorder="1" applyAlignment="1">
      <alignment horizontal="center"/>
    </xf>
    <xf numFmtId="0" fontId="0" fillId="11" borderId="16" xfId="0" applyFill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2" fontId="0" fillId="0" borderId="0" xfId="0" applyNumberFormat="1"/>
    <xf numFmtId="0" fontId="18" fillId="5" borderId="29" xfId="3" applyFont="1" applyFill="1" applyBorder="1" applyAlignment="1">
      <alignment horizontal="center"/>
    </xf>
    <xf numFmtId="0" fontId="18" fillId="5" borderId="13" xfId="3" applyFont="1" applyFill="1" applyBorder="1" applyAlignment="1">
      <alignment horizontal="center"/>
    </xf>
    <xf numFmtId="168" fontId="18" fillId="5" borderId="30" xfId="1" applyNumberFormat="1" applyFont="1" applyFill="1" applyBorder="1" applyAlignment="1">
      <alignment horizontal="center"/>
    </xf>
    <xf numFmtId="0" fontId="2" fillId="6" borderId="15" xfId="0" applyFont="1" applyFill="1" applyBorder="1"/>
    <xf numFmtId="3" fontId="2" fillId="6" borderId="16" xfId="0" applyNumberFormat="1" applyFont="1" applyFill="1" applyBorder="1" applyAlignment="1">
      <alignment horizontal="center"/>
    </xf>
    <xf numFmtId="4" fontId="2" fillId="6" borderId="16" xfId="0" applyNumberFormat="1" applyFont="1" applyFill="1" applyBorder="1" applyAlignment="1">
      <alignment horizontal="center"/>
    </xf>
    <xf numFmtId="0" fontId="2" fillId="6" borderId="17" xfId="0" applyFont="1" applyFill="1" applyBorder="1"/>
    <xf numFmtId="0" fontId="2" fillId="6" borderId="25" xfId="0" applyFont="1" applyFill="1" applyBorder="1"/>
    <xf numFmtId="3" fontId="2" fillId="6" borderId="26" xfId="0" applyNumberFormat="1" applyFont="1" applyFill="1" applyBorder="1" applyAlignment="1">
      <alignment horizontal="center"/>
    </xf>
    <xf numFmtId="4" fontId="2" fillId="6" borderId="26" xfId="0" applyNumberFormat="1" applyFont="1" applyFill="1" applyBorder="1" applyAlignment="1">
      <alignment horizontal="center"/>
    </xf>
    <xf numFmtId="0" fontId="2" fillId="6" borderId="27" xfId="0" applyFont="1" applyFill="1" applyBorder="1"/>
    <xf numFmtId="0" fontId="2" fillId="0" borderId="0" xfId="0" applyFont="1"/>
    <xf numFmtId="4" fontId="2" fillId="6" borderId="27" xfId="0" applyNumberFormat="1" applyFont="1" applyFill="1" applyBorder="1" applyAlignment="1">
      <alignment horizontal="center"/>
    </xf>
    <xf numFmtId="0" fontId="4" fillId="0" borderId="0" xfId="4"/>
    <xf numFmtId="0" fontId="22" fillId="0" borderId="0" xfId="4" applyFont="1"/>
    <xf numFmtId="0" fontId="4" fillId="12" borderId="0" xfId="4" applyFill="1"/>
    <xf numFmtId="1" fontId="4" fillId="0" borderId="0" xfId="4" applyNumberFormat="1"/>
    <xf numFmtId="0" fontId="4" fillId="13" borderId="0" xfId="4" applyFill="1"/>
    <xf numFmtId="0" fontId="4" fillId="14" borderId="0" xfId="4" applyFill="1"/>
    <xf numFmtId="0" fontId="4" fillId="15" borderId="0" xfId="4" applyFill="1"/>
    <xf numFmtId="0" fontId="21" fillId="2" borderId="0" xfId="4" applyFont="1" applyFill="1" applyAlignment="1">
      <alignment horizontal="center" vertical="center"/>
    </xf>
    <xf numFmtId="0" fontId="23" fillId="2" borderId="0" xfId="4" applyFont="1" applyFill="1"/>
    <xf numFmtId="2" fontId="4" fillId="0" borderId="0" xfId="4" applyNumberFormat="1"/>
    <xf numFmtId="0" fontId="18" fillId="0" borderId="0" xfId="3" applyFont="1" applyAlignment="1">
      <alignment horizontal="left"/>
    </xf>
    <xf numFmtId="0" fontId="18" fillId="0" borderId="14" xfId="3" applyFont="1" applyBorder="1" applyAlignment="1">
      <alignment horizontal="left" indent="3"/>
    </xf>
    <xf numFmtId="3" fontId="4" fillId="0" borderId="0" xfId="4" applyNumberFormat="1"/>
    <xf numFmtId="0" fontId="18" fillId="5" borderId="0" xfId="3" applyFont="1" applyFill="1" applyAlignment="1">
      <alignment horizontal="left"/>
    </xf>
    <xf numFmtId="0" fontId="18" fillId="5" borderId="14" xfId="3" applyFont="1" applyFill="1" applyBorder="1" applyAlignment="1">
      <alignment horizontal="left" indent="3"/>
    </xf>
    <xf numFmtId="170" fontId="4" fillId="0" borderId="0" xfId="4" applyNumberFormat="1"/>
    <xf numFmtId="4" fontId="4" fillId="0" borderId="0" xfId="4" applyNumberFormat="1"/>
    <xf numFmtId="0" fontId="18" fillId="0" borderId="0" xfId="3" applyFont="1" applyBorder="1" applyAlignment="1">
      <alignment horizontal="left" indent="3"/>
    </xf>
    <xf numFmtId="168" fontId="18" fillId="5" borderId="31" xfId="1" applyNumberFormat="1" applyFont="1" applyFill="1" applyBorder="1" applyAlignment="1">
      <alignment horizontal="right"/>
    </xf>
    <xf numFmtId="0" fontId="0" fillId="0" borderId="14" xfId="0" applyBorder="1" applyAlignment="1">
      <alignment horizontal="center"/>
    </xf>
    <xf numFmtId="166" fontId="0" fillId="0" borderId="14" xfId="0" applyNumberFormat="1" applyBorder="1"/>
    <xf numFmtId="4" fontId="0" fillId="0" borderId="14" xfId="0" applyNumberFormat="1" applyBorder="1"/>
    <xf numFmtId="169" fontId="0" fillId="0" borderId="14" xfId="0" applyNumberFormat="1" applyBorder="1"/>
    <xf numFmtId="4" fontId="0" fillId="0" borderId="14" xfId="0" applyNumberFormat="1" applyBorder="1" applyAlignment="1">
      <alignment horizontal="center"/>
    </xf>
    <xf numFmtId="2" fontId="0" fillId="0" borderId="14" xfId="0" applyNumberFormat="1" applyBorder="1"/>
    <xf numFmtId="0" fontId="0" fillId="0" borderId="31" xfId="0" applyBorder="1" applyAlignment="1">
      <alignment horizontal="center"/>
    </xf>
    <xf numFmtId="166" fontId="0" fillId="0" borderId="31" xfId="0" applyNumberFormat="1" applyBorder="1"/>
  </cellXfs>
  <cellStyles count="6">
    <cellStyle name="Millares" xfId="1" builtinId="3"/>
    <cellStyle name="Normal" xfId="0" builtinId="0"/>
    <cellStyle name="Normal 2" xfId="4" xr:uid="{12245A31-78A9-4B62-8109-CCF7419E30F4}"/>
    <cellStyle name="Normal_6 SistemasAislados" xfId="5" xr:uid="{D44308F9-5315-4A57-94D9-A27A962BD184}"/>
    <cellStyle name="Normal_6. SistemasAislados Pág 114 y 115 WTeran" xfId="3" xr:uid="{3059632A-035E-4752-AEAF-E2E7322AF41F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PITULO%20VI%20-%202018_Ajustad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bre%20memoria%20anual2011\Documents%20and%20Settings\pduran\Configuraci&#243;n%20local\Archivos%20temporales%20de%20Internet\Content.Outlook\YV5WJ4T3\Base%20cuadros%20Memoria%202010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CAPITULO%20VII%20-%20201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4%20al%2030%20OCTUBRE%20DE%20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0\Noviembre\back\14%20al%2030%20OCTUBRE%20DE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es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adro%20por%20departamento_dentro%20y%20fuera%20del%20SI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%202011\MEMORIA%202010\Final%20cuadros%20Memoria%2020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\detalle_Resultados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tencia Inst y Efect"/>
      <sheetName val="Clasificacion"/>
      <sheetName val="CAP VI-1 (2)"/>
      <sheetName val="AE Sist Aisl Tipo Comb"/>
      <sheetName val="diesel"/>
      <sheetName val="DESCRIPCION 6"/>
      <sheetName val="CAP VI-1"/>
      <sheetName val="CAP VI-2"/>
      <sheetName val="CAP VI-3"/>
      <sheetName val="CAP VI-4"/>
      <sheetName val="CAP VI-5"/>
      <sheetName val="CAP VI-6"/>
      <sheetName val="CAP VI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7">
          <cell r="O7">
            <v>5.3198761000000019</v>
          </cell>
        </row>
      </sheetData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 8"/>
      <sheetName val="Graf 9 - Graf10"/>
      <sheetName val="C9 - Graf 11"/>
      <sheetName val="Graf 12 - Graf 13"/>
      <sheetName val="C 10"/>
      <sheetName val="C 11"/>
      <sheetName val="C12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CAP VII-A EMPRESAS SA"/>
      <sheetName val="CAP VII-B VENTAS SA"/>
      <sheetName val="CAP VIIC- TARIFA SA"/>
      <sheetName val="CAP VII-D CONSUMIDORES SA"/>
      <sheetName val="CAP VII-1 SETAR BERMEJO"/>
      <sheetName val="CAP VII-2 SETAR BERMEJO"/>
      <sheetName val="CAP VII-3 SETAR BERMEJO"/>
      <sheetName val="CAP VII-4 SETAR ENTRE RIOS"/>
      <sheetName val="CAP VII-5 SETAR ENTRE RIOS"/>
      <sheetName val="CAP VII-6 SETAR ENTRE RIOS"/>
      <sheetName val="CAP VII-7 CRE VALLES"/>
      <sheetName val="CAP VII-8 CRE VALLES"/>
      <sheetName val="CAP VII-9 CRE VALLES"/>
      <sheetName val="CAP VII-10 CRE CHIQUITOS"/>
      <sheetName val="CAP VII-11 CRE CHIQUITOS"/>
      <sheetName val="CAP VII-12 CRE CHIQUITOS"/>
      <sheetName val="CAP VII-13 CRE G. BUSCH"/>
      <sheetName val="CAP VII-14 CRE G. BUSCH"/>
      <sheetName val="CAP VII-15 CRE G. BUSCH"/>
      <sheetName val="CAP VII-16 CRE CHARAGUA"/>
      <sheetName val="CAP VII-17 CRE CHARAGUA"/>
      <sheetName val="CAP VII-18 CRE CHARAGUA"/>
      <sheetName val="CAP VII-19 CRE MISIONES"/>
      <sheetName val="CAP VII-20 CRE MISIONES"/>
      <sheetName val="CAP VII-21 CRE MISIONES"/>
      <sheetName val="CAP VII-22 CRE S. IGNACIO"/>
      <sheetName val="CAP VII-23 CRE S. IGNACIO"/>
      <sheetName val="CAP VII-24 CRE S. IGNACIO"/>
      <sheetName val="CAP VII-25 CRE CAMIRI"/>
      <sheetName val="CAP VII-26 CRE CAMIRI"/>
      <sheetName val="CAP VII-27 CRE CAMIRI"/>
      <sheetName val="CAP VII-28 CRE EL ESPINO"/>
      <sheetName val="CAP VII-29 CRE EL ESPINO"/>
      <sheetName val="CAP VII-30 CRE EL ESPINO"/>
      <sheetName val="CAP VII-31 CER"/>
      <sheetName val="CAP VII-32 CER"/>
      <sheetName val="CAP VII-33 CER"/>
      <sheetName val="CAP VII-34 ENDE GUAYARAMERÍN"/>
      <sheetName val="CAP VII-35 ENDE GUAYARAMERÍN"/>
      <sheetName val="CAP VII-36 ENDE GUAYARAMERÍN"/>
      <sheetName val="CAP VII-67"/>
      <sheetName val="CAP VII-68"/>
      <sheetName val="CAP VII-69"/>
      <sheetName val="CAP VII-37 ENDE PUERTO USTAREZ"/>
      <sheetName val="CAP VII-38 ENDE PUERTO USTAREZ"/>
      <sheetName val="CAP VII-39 ENDE PUERTO USTAREZ"/>
      <sheetName val="CAP VII-40 ENDE COBIJA"/>
      <sheetName val="CAP VII-41 ENDE COBIJA"/>
      <sheetName val="CAP VII-42 ENDE COBIJA"/>
      <sheetName val="CAP VII-43 ENDE EL SENA"/>
      <sheetName val="CAP VII-44 ENDE EL SENA"/>
      <sheetName val="CAP VII-45 ENDE EL SENA"/>
      <sheetName val="CAP VII-46 ENDE CACHUELA"/>
      <sheetName val="CAP VII-47 ENDE CACHUELA"/>
      <sheetName val="CAP VII-48 ENDE CACHUELA"/>
      <sheetName val="CAP VII-49 ENDE R.YATA"/>
      <sheetName val="CAP VII-50 ENDE R.YATA"/>
      <sheetName val="CAP VII-51 ENDE R.YATA"/>
      <sheetName val="CAP VII-52 ENDE DELBENI BAURES"/>
      <sheetName val="CAP VII-53 ENDE DELBENI BAURES"/>
      <sheetName val="CAP VII-54 ENDE DELBENI BAURES"/>
      <sheetName val="CAP VII-55 ENDE DELBENI B.VISTA"/>
      <sheetName val="CAP VII-56 ENDE DELBENI B.VISTA"/>
      <sheetName val="CAP VII-57 ENDE DELBENI B.VISTA"/>
      <sheetName val="CAP VII-58 ENDE DELBENI CARMEN"/>
      <sheetName val="CAP VII-59 ENDE DELBENI CARMEN"/>
      <sheetName val="CAP VII-60 ENDE DELBENI CARMEN"/>
      <sheetName val="CAP VII-61 ENDE DELBENI EXAL"/>
      <sheetName val="CAP VII-62 ENDE DELBENI EXAL"/>
      <sheetName val="CAP VII-63 ENDE DELBENI EXAL"/>
      <sheetName val="CAP VII-64 ENDE DELBENI HUACARA"/>
      <sheetName val="CAP VII-65 ENDE DELBENI HUACARA"/>
      <sheetName val="CAP VII-66 ENDE DELBENI HUACARA"/>
      <sheetName val="CAP VII-67 EGSA SAN MATIAS"/>
      <sheetName val="CAP VII-68 EGSA SAN MATIAS"/>
      <sheetName val="CAP VII-69 EGSA SAN MAT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C102-547F-4012-BA35-2A903D28042B}">
  <sheetPr>
    <tabColor theme="5" tint="-0.249977111117893"/>
    <pageSetUpPr fitToPage="1"/>
  </sheetPr>
  <dimension ref="A1:X103"/>
  <sheetViews>
    <sheetView showGridLines="0" zoomScale="140" zoomScaleNormal="140" zoomScaleSheetLayoutView="100" workbookViewId="0">
      <selection activeCell="B2" sqref="B2:W2"/>
    </sheetView>
  </sheetViews>
  <sheetFormatPr baseColWidth="10" defaultRowHeight="11.25" x14ac:dyDescent="0.2"/>
  <cols>
    <col min="1" max="1" width="4.5703125" style="1" customWidth="1"/>
    <col min="2" max="2" width="10.7109375" style="1" bestFit="1" customWidth="1"/>
    <col min="3" max="3" width="16.5703125" style="1" bestFit="1" customWidth="1"/>
    <col min="4" max="4" width="22" style="1" bestFit="1" customWidth="1"/>
    <col min="5" max="5" width="16.140625" style="1" customWidth="1"/>
    <col min="6" max="6" width="9.5703125" style="1" customWidth="1"/>
    <col min="7" max="7" width="6.140625" style="3" customWidth="1"/>
    <col min="8" max="8" width="16.28515625" style="3" customWidth="1"/>
    <col min="9" max="10" width="7.85546875" style="3" customWidth="1"/>
    <col min="11" max="11" width="14.140625" style="1" customWidth="1"/>
    <col min="12" max="12" width="6.7109375" style="3" customWidth="1"/>
    <col min="13" max="13" width="3.28515625" style="3" customWidth="1"/>
    <col min="14" max="15" width="6.7109375" style="3" customWidth="1"/>
    <col min="16" max="16" width="12" style="3" customWidth="1"/>
    <col min="17" max="17" width="6.7109375" style="3" customWidth="1"/>
    <col min="18" max="18" width="5.140625" style="3" customWidth="1"/>
    <col min="19" max="19" width="5.42578125" style="3" customWidth="1"/>
    <col min="20" max="21" width="9.28515625" style="3" customWidth="1"/>
    <col min="22" max="22" width="12.85546875" style="3" customWidth="1"/>
    <col min="23" max="23" width="10" style="3" customWidth="1"/>
    <col min="24" max="24" width="12.140625" style="3" customWidth="1"/>
    <col min="25" max="16384" width="11.42578125" style="3"/>
  </cols>
  <sheetData>
    <row r="1" spans="1:24" ht="15" customHeight="1" x14ac:dyDescent="0.2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4" s="7" customFormat="1" ht="16.5" customHeight="1" x14ac:dyDescent="0.2">
      <c r="A2" s="4"/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</row>
    <row r="3" spans="1:24" ht="17.25" customHeight="1" x14ac:dyDescent="0.2">
      <c r="B3" s="8" t="s">
        <v>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9"/>
    </row>
    <row r="4" spans="1:24" ht="13.5" customHeight="1" x14ac:dyDescent="0.2">
      <c r="B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1"/>
    </row>
    <row r="5" spans="1:24" ht="13.5" hidden="1" customHeight="1" x14ac:dyDescent="0.2">
      <c r="A5" s="1">
        <v>1</v>
      </c>
      <c r="B5" s="1">
        <f t="shared" ref="B5:W5" si="0">+A5+1</f>
        <v>2</v>
      </c>
      <c r="C5" s="1">
        <f t="shared" si="0"/>
        <v>3</v>
      </c>
      <c r="D5" s="1">
        <f t="shared" si="0"/>
        <v>4</v>
      </c>
      <c r="E5" s="1">
        <f t="shared" si="0"/>
        <v>5</v>
      </c>
      <c r="F5" s="1">
        <f t="shared" si="0"/>
        <v>6</v>
      </c>
      <c r="G5" s="1">
        <f t="shared" si="0"/>
        <v>7</v>
      </c>
      <c r="H5" s="1">
        <f t="shared" si="0"/>
        <v>8</v>
      </c>
      <c r="I5" s="1">
        <f t="shared" si="0"/>
        <v>9</v>
      </c>
      <c r="J5" s="1">
        <f t="shared" si="0"/>
        <v>10</v>
      </c>
      <c r="K5" s="1">
        <f t="shared" si="0"/>
        <v>11</v>
      </c>
      <c r="L5" s="1">
        <f t="shared" si="0"/>
        <v>12</v>
      </c>
      <c r="M5" s="1">
        <f t="shared" si="0"/>
        <v>13</v>
      </c>
      <c r="N5" s="1">
        <f t="shared" si="0"/>
        <v>14</v>
      </c>
      <c r="O5" s="1">
        <f t="shared" si="0"/>
        <v>15</v>
      </c>
      <c r="P5" s="1">
        <f t="shared" si="0"/>
        <v>16</v>
      </c>
      <c r="Q5" s="1">
        <f t="shared" si="0"/>
        <v>17</v>
      </c>
      <c r="R5" s="1">
        <f t="shared" si="0"/>
        <v>18</v>
      </c>
      <c r="S5" s="1">
        <f t="shared" si="0"/>
        <v>19</v>
      </c>
      <c r="T5" s="1">
        <f t="shared" si="0"/>
        <v>20</v>
      </c>
      <c r="U5" s="1">
        <f t="shared" si="0"/>
        <v>21</v>
      </c>
      <c r="V5" s="1">
        <f t="shared" si="0"/>
        <v>22</v>
      </c>
      <c r="W5" s="1">
        <f t="shared" si="0"/>
        <v>23</v>
      </c>
      <c r="X5" s="12"/>
    </row>
    <row r="6" spans="1:24" s="20" customFormat="1" ht="12.75" x14ac:dyDescent="0.25">
      <c r="A6" s="13"/>
      <c r="B6" s="13"/>
      <c r="C6" s="13"/>
      <c r="D6" s="13"/>
      <c r="E6" s="13"/>
      <c r="F6" s="13"/>
      <c r="G6" s="14"/>
      <c r="H6" s="15"/>
      <c r="I6" s="16" t="s">
        <v>2</v>
      </c>
      <c r="J6" s="16"/>
      <c r="K6" s="16"/>
      <c r="L6" s="16"/>
      <c r="M6" s="16"/>
      <c r="N6" s="16"/>
      <c r="O6" s="16"/>
      <c r="P6" s="16"/>
      <c r="Q6" s="16"/>
      <c r="R6" s="17"/>
      <c r="S6" s="18" t="s">
        <v>3</v>
      </c>
      <c r="T6" s="18"/>
      <c r="U6" s="18"/>
      <c r="V6" s="18"/>
      <c r="W6" s="18"/>
      <c r="X6" s="19"/>
    </row>
    <row r="7" spans="1:24" s="20" customFormat="1" ht="12.75" x14ac:dyDescent="0.25">
      <c r="A7" s="21"/>
      <c r="B7" s="21" t="s">
        <v>4</v>
      </c>
      <c r="C7" s="21" t="s">
        <v>5</v>
      </c>
      <c r="D7" s="21" t="s">
        <v>6</v>
      </c>
      <c r="E7" s="21" t="s">
        <v>7</v>
      </c>
      <c r="F7" s="22" t="s">
        <v>8</v>
      </c>
      <c r="G7" s="23"/>
      <c r="H7" s="24" t="s">
        <v>9</v>
      </c>
      <c r="I7" s="18" t="s">
        <v>10</v>
      </c>
      <c r="J7" s="18"/>
      <c r="K7" s="18"/>
      <c r="L7" s="18"/>
      <c r="M7" s="17"/>
      <c r="N7" s="18" t="s">
        <v>11</v>
      </c>
      <c r="O7" s="18"/>
      <c r="P7" s="18"/>
      <c r="Q7" s="18"/>
      <c r="R7" s="17"/>
      <c r="S7" s="25" t="s">
        <v>12</v>
      </c>
      <c r="T7" s="18" t="s">
        <v>11</v>
      </c>
      <c r="U7" s="18"/>
      <c r="V7" s="18"/>
      <c r="W7" s="18"/>
      <c r="X7" s="19"/>
    </row>
    <row r="8" spans="1:24" s="20" customFormat="1" ht="12.75" x14ac:dyDescent="0.25">
      <c r="A8" s="26"/>
      <c r="B8" s="26"/>
      <c r="C8" s="26"/>
      <c r="D8" s="26"/>
      <c r="E8" s="26"/>
      <c r="F8" s="17"/>
      <c r="G8" s="27"/>
      <c r="H8" s="28"/>
      <c r="I8" s="17" t="s">
        <v>13</v>
      </c>
      <c r="J8" s="17" t="s">
        <v>14</v>
      </c>
      <c r="K8" s="17" t="s">
        <v>15</v>
      </c>
      <c r="L8" s="17" t="s">
        <v>16</v>
      </c>
      <c r="M8" s="17"/>
      <c r="N8" s="17" t="s">
        <v>13</v>
      </c>
      <c r="O8" s="17" t="s">
        <v>14</v>
      </c>
      <c r="P8" s="17" t="s">
        <v>15</v>
      </c>
      <c r="Q8" s="17" t="s">
        <v>16</v>
      </c>
      <c r="R8" s="17"/>
      <c r="S8" s="29"/>
      <c r="T8" s="17" t="s">
        <v>13</v>
      </c>
      <c r="U8" s="17" t="s">
        <v>14</v>
      </c>
      <c r="V8" s="17" t="s">
        <v>15</v>
      </c>
      <c r="W8" s="17" t="s">
        <v>16</v>
      </c>
      <c r="X8" s="30"/>
    </row>
    <row r="9" spans="1:24" ht="11.25" customHeight="1" x14ac:dyDescent="0.2">
      <c r="A9" s="31">
        <v>1</v>
      </c>
      <c r="B9" s="32" t="s">
        <v>17</v>
      </c>
      <c r="C9" s="33" t="s">
        <v>18</v>
      </c>
      <c r="D9" s="33" t="s">
        <v>19</v>
      </c>
      <c r="E9" s="33" t="s">
        <v>20</v>
      </c>
      <c r="F9" s="33" t="s">
        <v>21</v>
      </c>
      <c r="G9" s="33"/>
      <c r="H9" s="33" t="s">
        <v>19</v>
      </c>
      <c r="I9" s="34"/>
      <c r="J9" s="35">
        <v>28.199999999999996</v>
      </c>
      <c r="K9" s="35"/>
      <c r="L9" s="36">
        <v>28.199999999999996</v>
      </c>
      <c r="M9" s="17"/>
      <c r="N9" s="34"/>
      <c r="O9" s="35">
        <v>22.560000000000002</v>
      </c>
      <c r="P9" s="35"/>
      <c r="Q9" s="36">
        <v>22.560000000000002</v>
      </c>
      <c r="R9" s="17"/>
      <c r="S9" s="34" t="s">
        <v>22</v>
      </c>
      <c r="T9" s="35"/>
      <c r="U9" s="35">
        <v>19.500000000000004</v>
      </c>
      <c r="V9" s="35"/>
      <c r="W9" s="36">
        <v>19.500000000000004</v>
      </c>
    </row>
    <row r="10" spans="1:24" s="44" customFormat="1" x14ac:dyDescent="0.2">
      <c r="A10" s="37">
        <v>2</v>
      </c>
      <c r="B10" s="38" t="s">
        <v>17</v>
      </c>
      <c r="C10" s="39" t="s">
        <v>23</v>
      </c>
      <c r="D10" s="39" t="s">
        <v>24</v>
      </c>
      <c r="E10" s="39" t="s">
        <v>20</v>
      </c>
      <c r="F10" s="39" t="s">
        <v>21</v>
      </c>
      <c r="G10" s="39"/>
      <c r="H10" s="39" t="s">
        <v>24</v>
      </c>
      <c r="I10" s="40"/>
      <c r="J10" s="41">
        <v>2.7669999999999999</v>
      </c>
      <c r="K10" s="41"/>
      <c r="L10" s="42">
        <v>2.7669999999999999</v>
      </c>
      <c r="M10" s="17"/>
      <c r="N10" s="40"/>
      <c r="O10" s="41">
        <v>2.2160000000000002</v>
      </c>
      <c r="P10" s="41"/>
      <c r="Q10" s="42">
        <v>2.2160000000000002</v>
      </c>
      <c r="R10" s="17"/>
      <c r="S10" s="40" t="s">
        <v>22</v>
      </c>
      <c r="T10" s="41"/>
      <c r="U10" s="41">
        <v>1.2999999999999998</v>
      </c>
      <c r="V10" s="41"/>
      <c r="W10" s="42">
        <v>1.2999999999999998</v>
      </c>
      <c r="X10" s="43"/>
    </row>
    <row r="11" spans="1:24" x14ac:dyDescent="0.2">
      <c r="A11" s="45">
        <v>3</v>
      </c>
      <c r="B11" s="38" t="s">
        <v>17</v>
      </c>
      <c r="C11" s="39" t="s">
        <v>23</v>
      </c>
      <c r="D11" s="39" t="s">
        <v>25</v>
      </c>
      <c r="E11" s="39" t="s">
        <v>20</v>
      </c>
      <c r="F11" s="39" t="s">
        <v>21</v>
      </c>
      <c r="G11" s="39"/>
      <c r="H11" s="39"/>
      <c r="I11" s="40"/>
      <c r="J11" s="41">
        <f>O11*(J10/O10)</f>
        <v>1.6856723826714799</v>
      </c>
      <c r="K11" s="41"/>
      <c r="L11" s="42">
        <f>+J11</f>
        <v>1.6856723826714799</v>
      </c>
      <c r="M11" s="17"/>
      <c r="N11" s="40"/>
      <c r="O11" s="41">
        <v>1.35</v>
      </c>
      <c r="P11" s="41"/>
      <c r="Q11" s="42">
        <f>SUM(O10:P10)</f>
        <v>2.2160000000000002</v>
      </c>
      <c r="R11" s="17"/>
      <c r="S11" s="40" t="s">
        <v>22</v>
      </c>
      <c r="T11" s="41"/>
      <c r="U11" s="41">
        <f>O11*(U10/O10)</f>
        <v>0.79196750902527069</v>
      </c>
      <c r="V11" s="41"/>
      <c r="W11" s="42">
        <f>SUM(U11:V11)</f>
        <v>0.79196750902527069</v>
      </c>
      <c r="X11" s="46"/>
    </row>
    <row r="12" spans="1:24" x14ac:dyDescent="0.2">
      <c r="A12" s="45">
        <v>4</v>
      </c>
      <c r="B12" s="38" t="s">
        <v>17</v>
      </c>
      <c r="C12" s="39" t="s">
        <v>26</v>
      </c>
      <c r="D12" s="39" t="s">
        <v>27</v>
      </c>
      <c r="E12" s="39" t="s">
        <v>20</v>
      </c>
      <c r="F12" s="39" t="s">
        <v>21</v>
      </c>
      <c r="G12" s="39"/>
      <c r="H12" s="39"/>
      <c r="I12" s="40"/>
      <c r="J12" s="41">
        <f>O12*(J11/O11)</f>
        <v>1.1237815884476532</v>
      </c>
      <c r="K12" s="41"/>
      <c r="L12" s="42">
        <f>+J12</f>
        <v>1.1237815884476532</v>
      </c>
      <c r="M12" s="17"/>
      <c r="N12" s="40"/>
      <c r="O12" s="41">
        <v>0.9</v>
      </c>
      <c r="P12" s="41"/>
      <c r="Q12" s="42">
        <f>SUM(O11:P11)</f>
        <v>1.35</v>
      </c>
      <c r="R12" s="17"/>
      <c r="S12" s="40" t="s">
        <v>22</v>
      </c>
      <c r="T12" s="41"/>
      <c r="U12" s="41">
        <f>O12*(U11/O11)</f>
        <v>0.52797833935018046</v>
      </c>
      <c r="V12" s="41"/>
      <c r="W12" s="42">
        <f>SUM(U12:V12)</f>
        <v>0.52797833935018046</v>
      </c>
      <c r="X12" s="46"/>
    </row>
    <row r="13" spans="1:24" x14ac:dyDescent="0.2">
      <c r="A13" s="45" t="s">
        <v>28</v>
      </c>
      <c r="B13" s="38" t="s">
        <v>17</v>
      </c>
      <c r="C13" s="39" t="s">
        <v>18</v>
      </c>
      <c r="D13" s="39" t="s">
        <v>29</v>
      </c>
      <c r="E13" s="39" t="s">
        <v>30</v>
      </c>
      <c r="F13" s="39" t="s">
        <v>31</v>
      </c>
      <c r="G13" s="39"/>
      <c r="H13" s="39" t="s">
        <v>29</v>
      </c>
      <c r="I13" s="40"/>
      <c r="J13" s="41"/>
      <c r="K13" s="41">
        <v>5.0999999999999996</v>
      </c>
      <c r="L13" s="42">
        <v>5.0999999999999996</v>
      </c>
      <c r="M13" s="17"/>
      <c r="N13" s="40"/>
      <c r="O13" s="41"/>
      <c r="P13" s="41">
        <v>5.0999999999999996</v>
      </c>
      <c r="Q13" s="42">
        <v>5.0999999999999996</v>
      </c>
      <c r="R13" s="17"/>
      <c r="S13" s="40" t="s">
        <v>32</v>
      </c>
      <c r="T13" s="41"/>
      <c r="U13" s="41"/>
      <c r="V13" s="41">
        <v>4.8</v>
      </c>
      <c r="W13" s="42">
        <v>4.8</v>
      </c>
      <c r="X13" s="46"/>
    </row>
    <row r="14" spans="1:24" x14ac:dyDescent="0.2">
      <c r="A14" s="47" t="s">
        <v>33</v>
      </c>
      <c r="B14" s="48" t="s">
        <v>17</v>
      </c>
      <c r="C14" s="49" t="s">
        <v>23</v>
      </c>
      <c r="D14" s="49" t="s">
        <v>34</v>
      </c>
      <c r="E14" s="49" t="s">
        <v>30</v>
      </c>
      <c r="F14" s="49" t="s">
        <v>31</v>
      </c>
      <c r="G14" s="49"/>
      <c r="H14" s="49" t="s">
        <v>35</v>
      </c>
      <c r="I14" s="50"/>
      <c r="J14" s="51"/>
      <c r="K14" s="51">
        <v>0.4</v>
      </c>
      <c r="L14" s="52"/>
      <c r="M14" s="17"/>
      <c r="N14" s="50"/>
      <c r="O14" s="51"/>
      <c r="P14" s="51">
        <v>0.4</v>
      </c>
      <c r="Q14" s="52"/>
      <c r="R14" s="17"/>
      <c r="S14" s="50"/>
      <c r="T14" s="51"/>
      <c r="U14" s="51"/>
      <c r="V14" s="51"/>
      <c r="W14" s="52"/>
      <c r="X14" s="46"/>
    </row>
    <row r="15" spans="1:24" ht="19.5" customHeight="1" x14ac:dyDescent="0.2">
      <c r="A15" s="53"/>
      <c r="B15" s="53"/>
      <c r="C15" s="54"/>
      <c r="D15" s="54"/>
      <c r="E15" s="54"/>
      <c r="F15" s="54"/>
      <c r="G15" s="54"/>
      <c r="H15" s="55" t="s">
        <v>36</v>
      </c>
      <c r="I15" s="56"/>
      <c r="J15" s="56">
        <f>SUM(J9:J14)</f>
        <v>33.776453971119132</v>
      </c>
      <c r="K15" s="56">
        <f>SUM(K9:K14)</f>
        <v>5.5</v>
      </c>
      <c r="L15" s="56">
        <f>SUM(L9:L14)</f>
        <v>38.876453971119133</v>
      </c>
      <c r="M15" s="17"/>
      <c r="N15" s="56"/>
      <c r="O15" s="56">
        <f>SUM(O9:O14)</f>
        <v>27.026000000000003</v>
      </c>
      <c r="P15" s="56">
        <f>SUM(P9:P14)</f>
        <v>5.5</v>
      </c>
      <c r="Q15" s="56">
        <f>SUM(Q9:Q14)</f>
        <v>33.442000000000007</v>
      </c>
      <c r="R15" s="17"/>
      <c r="S15" s="56"/>
      <c r="T15" s="56"/>
      <c r="U15" s="56">
        <f>SUM(U9:U14)</f>
        <v>22.119945848375455</v>
      </c>
      <c r="V15" s="56">
        <f>SUM(V9:V14)</f>
        <v>4.8</v>
      </c>
      <c r="W15" s="56">
        <f>SUM(W9:W14)</f>
        <v>26.919945848375455</v>
      </c>
      <c r="X15" s="46"/>
    </row>
    <row r="16" spans="1:24" s="44" customFormat="1" ht="11.25" customHeight="1" x14ac:dyDescent="0.2">
      <c r="A16" s="57">
        <v>5</v>
      </c>
      <c r="B16" s="58" t="s">
        <v>37</v>
      </c>
      <c r="C16" s="59" t="s">
        <v>38</v>
      </c>
      <c r="D16" s="59" t="s">
        <v>39</v>
      </c>
      <c r="E16" s="59" t="s">
        <v>40</v>
      </c>
      <c r="F16" s="59" t="s">
        <v>21</v>
      </c>
      <c r="G16" s="60"/>
      <c r="H16" s="60" t="s">
        <v>41</v>
      </c>
      <c r="I16" s="61"/>
      <c r="J16" s="62">
        <v>22.029999999999998</v>
      </c>
      <c r="K16" s="62"/>
      <c r="L16" s="63">
        <v>22.029999999999998</v>
      </c>
      <c r="M16" s="17"/>
      <c r="N16" s="61"/>
      <c r="O16" s="62">
        <v>16.120000000000005</v>
      </c>
      <c r="P16" s="62"/>
      <c r="Q16" s="63">
        <v>16.120000000000005</v>
      </c>
      <c r="R16" s="17"/>
      <c r="S16" s="64" t="s">
        <v>42</v>
      </c>
      <c r="T16" s="62"/>
      <c r="U16" s="62">
        <v>15.779999999999992</v>
      </c>
      <c r="V16" s="62"/>
      <c r="W16" s="63">
        <v>15.779999999999992</v>
      </c>
      <c r="X16" s="65"/>
    </row>
    <row r="17" spans="1:24" s="44" customFormat="1" x14ac:dyDescent="0.2">
      <c r="A17" s="66">
        <f t="shared" ref="A17:A25" si="1">+A16+1</f>
        <v>6</v>
      </c>
      <c r="B17" s="67" t="s">
        <v>37</v>
      </c>
      <c r="C17" s="68" t="s">
        <v>38</v>
      </c>
      <c r="D17" s="68" t="s">
        <v>43</v>
      </c>
      <c r="E17" s="68" t="s">
        <v>44</v>
      </c>
      <c r="F17" s="68" t="s">
        <v>21</v>
      </c>
      <c r="G17" s="69"/>
      <c r="H17" s="68" t="s">
        <v>43</v>
      </c>
      <c r="I17" s="70"/>
      <c r="J17" s="71">
        <v>22.349999999999994</v>
      </c>
      <c r="K17" s="71"/>
      <c r="L17" s="72">
        <v>22.349999999999994</v>
      </c>
      <c r="M17" s="17"/>
      <c r="N17" s="70"/>
      <c r="O17" s="71">
        <v>17.254999999999995</v>
      </c>
      <c r="P17" s="71"/>
      <c r="Q17" s="72">
        <v>17.254999999999995</v>
      </c>
      <c r="R17" s="17"/>
      <c r="S17" s="70" t="s">
        <v>45</v>
      </c>
      <c r="T17" s="71"/>
      <c r="U17" s="71">
        <v>15.446000000000002</v>
      </c>
      <c r="V17" s="71"/>
      <c r="W17" s="72">
        <v>15.446000000000002</v>
      </c>
      <c r="X17" s="43"/>
    </row>
    <row r="18" spans="1:24" x14ac:dyDescent="0.2">
      <c r="A18" s="73">
        <f t="shared" si="1"/>
        <v>7</v>
      </c>
      <c r="B18" s="67" t="s">
        <v>37</v>
      </c>
      <c r="C18" s="68" t="s">
        <v>38</v>
      </c>
      <c r="D18" s="68" t="s">
        <v>46</v>
      </c>
      <c r="E18" s="68" t="s">
        <v>44</v>
      </c>
      <c r="F18" s="68" t="s">
        <v>21</v>
      </c>
      <c r="G18" s="68"/>
      <c r="H18" s="68" t="s">
        <v>46</v>
      </c>
      <c r="I18" s="70"/>
      <c r="J18" s="71">
        <v>0.80899999999999994</v>
      </c>
      <c r="K18" s="71"/>
      <c r="L18" s="72">
        <v>0.80899999999999994</v>
      </c>
      <c r="M18" s="17"/>
      <c r="N18" s="70"/>
      <c r="O18" s="71">
        <v>0.64700000000000002</v>
      </c>
      <c r="P18" s="71"/>
      <c r="Q18" s="72">
        <v>0.64700000000000002</v>
      </c>
      <c r="R18" s="17"/>
      <c r="S18" s="70" t="s">
        <v>45</v>
      </c>
      <c r="T18" s="71"/>
      <c r="U18" s="71">
        <v>0.51760000000000006</v>
      </c>
      <c r="V18" s="71"/>
      <c r="W18" s="72">
        <v>0.51760000000000006</v>
      </c>
      <c r="X18" s="46"/>
    </row>
    <row r="19" spans="1:24" x14ac:dyDescent="0.2">
      <c r="A19" s="73">
        <f t="shared" si="1"/>
        <v>8</v>
      </c>
      <c r="B19" s="67" t="s">
        <v>37</v>
      </c>
      <c r="C19" s="68" t="s">
        <v>38</v>
      </c>
      <c r="D19" s="68" t="s">
        <v>47</v>
      </c>
      <c r="E19" s="68" t="s">
        <v>44</v>
      </c>
      <c r="F19" s="68" t="s">
        <v>21</v>
      </c>
      <c r="G19" s="68"/>
      <c r="H19" s="68" t="s">
        <v>47</v>
      </c>
      <c r="I19" s="70"/>
      <c r="J19" s="71">
        <v>1.2080000000000002</v>
      </c>
      <c r="K19" s="71"/>
      <c r="L19" s="72">
        <v>1.2080000000000002</v>
      </c>
      <c r="M19" s="17"/>
      <c r="N19" s="70"/>
      <c r="O19" s="71">
        <v>0.96640000000000004</v>
      </c>
      <c r="P19" s="71"/>
      <c r="Q19" s="72">
        <v>0.96640000000000004</v>
      </c>
      <c r="R19" s="17"/>
      <c r="S19" s="70" t="s">
        <v>45</v>
      </c>
      <c r="T19" s="71"/>
      <c r="U19" s="71">
        <v>0.77312000000000014</v>
      </c>
      <c r="V19" s="71"/>
      <c r="W19" s="72">
        <v>0.77312000000000014</v>
      </c>
      <c r="X19" s="46"/>
    </row>
    <row r="20" spans="1:24" x14ac:dyDescent="0.2">
      <c r="A20" s="73">
        <f t="shared" si="1"/>
        <v>9</v>
      </c>
      <c r="B20" s="67" t="s">
        <v>37</v>
      </c>
      <c r="C20" s="68" t="s">
        <v>48</v>
      </c>
      <c r="D20" s="68" t="s">
        <v>49</v>
      </c>
      <c r="E20" s="68" t="s">
        <v>44</v>
      </c>
      <c r="F20" s="68" t="s">
        <v>21</v>
      </c>
      <c r="G20" s="68"/>
      <c r="H20" s="68" t="s">
        <v>49</v>
      </c>
      <c r="I20" s="70"/>
      <c r="J20" s="71">
        <v>0.23499999999999999</v>
      </c>
      <c r="K20" s="71"/>
      <c r="L20" s="72">
        <v>0.23499999999999999</v>
      </c>
      <c r="M20" s="17"/>
      <c r="N20" s="70"/>
      <c r="O20" s="71">
        <v>0.188</v>
      </c>
      <c r="P20" s="71"/>
      <c r="Q20" s="72">
        <v>0.188</v>
      </c>
      <c r="R20" s="17"/>
      <c r="S20" s="70" t="s">
        <v>50</v>
      </c>
      <c r="T20" s="71"/>
      <c r="U20" s="71">
        <v>0.14100000000000001</v>
      </c>
      <c r="V20" s="71"/>
      <c r="W20" s="72">
        <v>0.14100000000000001</v>
      </c>
      <c r="X20" s="46"/>
    </row>
    <row r="21" spans="1:24" ht="12" customHeight="1" x14ac:dyDescent="0.2">
      <c r="A21" s="73">
        <f t="shared" si="1"/>
        <v>10</v>
      </c>
      <c r="B21" s="67" t="s">
        <v>37</v>
      </c>
      <c r="C21" s="68" t="s">
        <v>51</v>
      </c>
      <c r="D21" s="68" t="s">
        <v>52</v>
      </c>
      <c r="E21" s="68" t="s">
        <v>44</v>
      </c>
      <c r="F21" s="68" t="s">
        <v>21</v>
      </c>
      <c r="G21" s="68"/>
      <c r="H21" s="69" t="s">
        <v>52</v>
      </c>
      <c r="I21" s="74"/>
      <c r="J21" s="75">
        <v>2.2630000000000003</v>
      </c>
      <c r="K21" s="76"/>
      <c r="L21" s="77">
        <v>2.2630000000000003</v>
      </c>
      <c r="M21" s="17"/>
      <c r="N21" s="74"/>
      <c r="O21" s="75">
        <v>1.8100000000000003</v>
      </c>
      <c r="P21" s="76"/>
      <c r="Q21" s="77">
        <v>1.8100000000000003</v>
      </c>
      <c r="R21" s="17"/>
      <c r="S21" s="78" t="s">
        <v>53</v>
      </c>
      <c r="T21" s="76"/>
      <c r="U21" s="75">
        <v>1.4330000000000001</v>
      </c>
      <c r="V21" s="76"/>
      <c r="W21" s="77">
        <v>1.4330000000000001</v>
      </c>
      <c r="X21" s="46"/>
    </row>
    <row r="22" spans="1:24" ht="13.5" customHeight="1" x14ac:dyDescent="0.2">
      <c r="A22" s="73">
        <f t="shared" si="1"/>
        <v>11</v>
      </c>
      <c r="B22" s="67" t="s">
        <v>37</v>
      </c>
      <c r="C22" s="68" t="s">
        <v>51</v>
      </c>
      <c r="D22" s="68" t="s">
        <v>54</v>
      </c>
      <c r="E22" s="68" t="s">
        <v>44</v>
      </c>
      <c r="F22" s="68" t="s">
        <v>21</v>
      </c>
      <c r="G22" s="79"/>
      <c r="H22" s="69" t="s">
        <v>54</v>
      </c>
      <c r="I22" s="74"/>
      <c r="J22" s="75">
        <v>1.774</v>
      </c>
      <c r="K22" s="76"/>
      <c r="L22" s="77">
        <v>1.774</v>
      </c>
      <c r="M22" s="17"/>
      <c r="N22" s="74"/>
      <c r="O22" s="75">
        <v>1.4260000000000002</v>
      </c>
      <c r="P22" s="76"/>
      <c r="Q22" s="77">
        <v>1.4260000000000002</v>
      </c>
      <c r="R22" s="17"/>
      <c r="S22" s="78" t="s">
        <v>53</v>
      </c>
      <c r="T22" s="76"/>
      <c r="U22" s="75">
        <v>1.111</v>
      </c>
      <c r="V22" s="76"/>
      <c r="W22" s="77">
        <v>1.111</v>
      </c>
      <c r="X22" s="46"/>
    </row>
    <row r="23" spans="1:24" ht="12.75" customHeight="1" x14ac:dyDescent="0.2">
      <c r="A23" s="73">
        <f t="shared" si="1"/>
        <v>12</v>
      </c>
      <c r="B23" s="67" t="s">
        <v>37</v>
      </c>
      <c r="C23" s="68" t="s">
        <v>51</v>
      </c>
      <c r="D23" s="68" t="s">
        <v>55</v>
      </c>
      <c r="E23" s="68" t="s">
        <v>44</v>
      </c>
      <c r="F23" s="68" t="s">
        <v>21</v>
      </c>
      <c r="G23" s="79"/>
      <c r="H23" s="69" t="s">
        <v>55</v>
      </c>
      <c r="I23" s="78"/>
      <c r="J23" s="75">
        <v>0.58000000000000007</v>
      </c>
      <c r="K23" s="75"/>
      <c r="L23" s="77">
        <v>0.58000000000000007</v>
      </c>
      <c r="M23" s="17"/>
      <c r="N23" s="78"/>
      <c r="O23" s="75">
        <v>0.46400000000000002</v>
      </c>
      <c r="P23" s="75"/>
      <c r="Q23" s="77">
        <v>0.46400000000000002</v>
      </c>
      <c r="R23" s="17"/>
      <c r="S23" s="78" t="s">
        <v>53</v>
      </c>
      <c r="T23" s="75"/>
      <c r="U23" s="75">
        <v>0.39800000000000002</v>
      </c>
      <c r="V23" s="75"/>
      <c r="W23" s="77">
        <v>0.39800000000000002</v>
      </c>
      <c r="X23" s="46"/>
    </row>
    <row r="24" spans="1:24" ht="12" customHeight="1" x14ac:dyDescent="0.2">
      <c r="A24" s="73">
        <f t="shared" si="1"/>
        <v>13</v>
      </c>
      <c r="B24" s="67" t="s">
        <v>37</v>
      </c>
      <c r="C24" s="68" t="s">
        <v>51</v>
      </c>
      <c r="D24" s="68" t="s">
        <v>56</v>
      </c>
      <c r="E24" s="68" t="s">
        <v>44</v>
      </c>
      <c r="F24" s="68" t="s">
        <v>21</v>
      </c>
      <c r="G24" s="79"/>
      <c r="H24" s="69" t="s">
        <v>57</v>
      </c>
      <c r="I24" s="74"/>
      <c r="J24" s="75">
        <v>0.16</v>
      </c>
      <c r="K24" s="76"/>
      <c r="L24" s="77">
        <v>0.16</v>
      </c>
      <c r="M24" s="17"/>
      <c r="N24" s="74"/>
      <c r="O24" s="75">
        <v>0.128</v>
      </c>
      <c r="P24" s="76"/>
      <c r="Q24" s="77">
        <v>0.128</v>
      </c>
      <c r="R24" s="17"/>
      <c r="S24" s="78" t="s">
        <v>58</v>
      </c>
      <c r="T24" s="76"/>
      <c r="U24" s="75">
        <v>9.6000000000000002E-2</v>
      </c>
      <c r="V24" s="76"/>
      <c r="W24" s="77">
        <v>9.6000000000000002E-2</v>
      </c>
      <c r="X24" s="46"/>
    </row>
    <row r="25" spans="1:24" ht="12" customHeight="1" x14ac:dyDescent="0.2">
      <c r="A25" s="80">
        <f t="shared" si="1"/>
        <v>14</v>
      </c>
      <c r="B25" s="81" t="s">
        <v>37</v>
      </c>
      <c r="C25" s="82" t="s">
        <v>59</v>
      </c>
      <c r="D25" s="82" t="s">
        <v>60</v>
      </c>
      <c r="E25" s="82" t="s">
        <v>44</v>
      </c>
      <c r="F25" s="82" t="s">
        <v>21</v>
      </c>
      <c r="G25" s="83"/>
      <c r="H25" s="84" t="s">
        <v>60</v>
      </c>
      <c r="I25" s="85"/>
      <c r="J25" s="86">
        <v>0.35</v>
      </c>
      <c r="K25" s="87"/>
      <c r="L25" s="88">
        <v>0.35</v>
      </c>
      <c r="M25" s="17"/>
      <c r="N25" s="85"/>
      <c r="O25" s="86">
        <v>0.28000000000000003</v>
      </c>
      <c r="P25" s="87"/>
      <c r="Q25" s="88">
        <v>0.28000000000000003</v>
      </c>
      <c r="R25" s="17"/>
      <c r="S25" s="89" t="s">
        <v>45</v>
      </c>
      <c r="T25" s="87"/>
      <c r="U25" s="86">
        <v>0.23</v>
      </c>
      <c r="V25" s="87"/>
      <c r="W25" s="88">
        <v>0.23</v>
      </c>
      <c r="X25" s="46"/>
    </row>
    <row r="26" spans="1:24" x14ac:dyDescent="0.2">
      <c r="A26" s="53"/>
      <c r="B26" s="53"/>
      <c r="C26" s="54"/>
      <c r="D26" s="54"/>
      <c r="E26" s="54"/>
      <c r="F26" s="90"/>
      <c r="G26" s="91"/>
      <c r="H26" s="91" t="s">
        <v>61</v>
      </c>
      <c r="I26" s="92"/>
      <c r="J26" s="92">
        <f>SUM(J16:J25)</f>
        <v>51.758999999999986</v>
      </c>
      <c r="K26" s="92">
        <f>SUM(K16:K25)</f>
        <v>0</v>
      </c>
      <c r="L26" s="92">
        <f>SUM(L16:L25)</f>
        <v>51.758999999999986</v>
      </c>
      <c r="M26" s="17"/>
      <c r="N26" s="93"/>
      <c r="O26" s="93">
        <f>SUM(O16:O25)</f>
        <v>39.284400000000005</v>
      </c>
      <c r="P26" s="93">
        <f>SUM(P16:P25)</f>
        <v>0</v>
      </c>
      <c r="Q26" s="93">
        <f>SUM(Q16:Q25)</f>
        <v>39.284400000000005</v>
      </c>
      <c r="R26" s="17"/>
      <c r="S26" s="93"/>
      <c r="T26" s="93"/>
      <c r="U26" s="93">
        <f>SUM(U16:U25)</f>
        <v>35.925719999999984</v>
      </c>
      <c r="V26" s="93">
        <f>SUM(V16:V25)</f>
        <v>0</v>
      </c>
      <c r="W26" s="93">
        <f>SUM(W16:W25)</f>
        <v>35.925719999999984</v>
      </c>
      <c r="X26" s="46"/>
    </row>
    <row r="27" spans="1:24" x14ac:dyDescent="0.2">
      <c r="A27" s="94">
        <f>+A25+1</f>
        <v>15</v>
      </c>
      <c r="B27" s="95" t="s">
        <v>62</v>
      </c>
      <c r="C27" s="96" t="s">
        <v>63</v>
      </c>
      <c r="D27" s="96" t="s">
        <v>64</v>
      </c>
      <c r="E27" s="96" t="s">
        <v>30</v>
      </c>
      <c r="F27" s="96" t="s">
        <v>65</v>
      </c>
      <c r="G27" s="96"/>
      <c r="H27" s="97" t="s">
        <v>64</v>
      </c>
      <c r="I27" s="98"/>
      <c r="J27" s="99">
        <v>10.555999999999999</v>
      </c>
      <c r="K27" s="99"/>
      <c r="L27" s="100">
        <v>10.555999999999999</v>
      </c>
      <c r="M27" s="17"/>
      <c r="N27" s="98"/>
      <c r="O27" s="99">
        <v>8.68</v>
      </c>
      <c r="P27" s="99"/>
      <c r="Q27" s="100">
        <v>8.68</v>
      </c>
      <c r="R27" s="17"/>
      <c r="S27" s="101" t="s">
        <v>66</v>
      </c>
      <c r="T27" s="99"/>
      <c r="U27" s="99">
        <v>7.3220000000000001</v>
      </c>
      <c r="V27" s="99"/>
      <c r="W27" s="100">
        <v>7.3220000000000001</v>
      </c>
      <c r="X27" s="46"/>
    </row>
    <row r="28" spans="1:24" x14ac:dyDescent="0.2">
      <c r="A28" s="102">
        <f t="shared" ref="A28:A35" si="2">+A27+1</f>
        <v>16</v>
      </c>
      <c r="B28" s="103" t="s">
        <v>62</v>
      </c>
      <c r="C28" s="104" t="s">
        <v>67</v>
      </c>
      <c r="D28" s="104" t="s">
        <v>68</v>
      </c>
      <c r="E28" s="104" t="s">
        <v>69</v>
      </c>
      <c r="F28" s="104" t="s">
        <v>65</v>
      </c>
      <c r="G28" s="105"/>
      <c r="H28" s="106" t="s">
        <v>67</v>
      </c>
      <c r="I28" s="107"/>
      <c r="J28" s="108">
        <v>15.83</v>
      </c>
      <c r="K28" s="108"/>
      <c r="L28" s="109">
        <v>15.83</v>
      </c>
      <c r="M28" s="17"/>
      <c r="N28" s="107"/>
      <c r="O28" s="108">
        <v>12.673999999999999</v>
      </c>
      <c r="P28" s="108"/>
      <c r="Q28" s="109">
        <v>12.673999999999999</v>
      </c>
      <c r="R28" s="17"/>
      <c r="S28" s="107" t="s">
        <v>70</v>
      </c>
      <c r="T28" s="108"/>
      <c r="U28" s="108">
        <v>11.75</v>
      </c>
      <c r="V28" s="108"/>
      <c r="W28" s="109">
        <v>11.75</v>
      </c>
      <c r="X28" s="46"/>
    </row>
    <row r="29" spans="1:24" x14ac:dyDescent="0.2">
      <c r="A29" s="102">
        <f t="shared" si="2"/>
        <v>17</v>
      </c>
      <c r="B29" s="103" t="s">
        <v>62</v>
      </c>
      <c r="C29" s="104" t="s">
        <v>71</v>
      </c>
      <c r="D29" s="104" t="s">
        <v>72</v>
      </c>
      <c r="E29" s="104" t="s">
        <v>69</v>
      </c>
      <c r="F29" s="104" t="s">
        <v>73</v>
      </c>
      <c r="G29" s="105"/>
      <c r="H29" s="106" t="s">
        <v>72</v>
      </c>
      <c r="I29" s="107"/>
      <c r="J29" s="108">
        <v>27.8</v>
      </c>
      <c r="K29" s="108"/>
      <c r="L29" s="109">
        <v>27.8</v>
      </c>
      <c r="M29" s="17"/>
      <c r="N29" s="107"/>
      <c r="O29" s="108">
        <v>21.349999999999994</v>
      </c>
      <c r="P29" s="108"/>
      <c r="Q29" s="109">
        <v>21.349999999999994</v>
      </c>
      <c r="R29" s="17"/>
      <c r="S29" s="107" t="s">
        <v>58</v>
      </c>
      <c r="T29" s="108"/>
      <c r="U29" s="108">
        <v>19.05</v>
      </c>
      <c r="V29" s="108"/>
      <c r="W29" s="109">
        <v>19.05</v>
      </c>
      <c r="X29" s="46"/>
    </row>
    <row r="30" spans="1:24" ht="12" customHeight="1" x14ac:dyDescent="0.2">
      <c r="A30" s="102">
        <f t="shared" si="2"/>
        <v>18</v>
      </c>
      <c r="B30" s="103" t="s">
        <v>62</v>
      </c>
      <c r="C30" s="104" t="s">
        <v>74</v>
      </c>
      <c r="D30" s="104" t="s">
        <v>75</v>
      </c>
      <c r="E30" s="104" t="s">
        <v>69</v>
      </c>
      <c r="F30" s="104" t="s">
        <v>65</v>
      </c>
      <c r="G30" s="105"/>
      <c r="H30" s="106" t="s">
        <v>74</v>
      </c>
      <c r="I30" s="107"/>
      <c r="J30" s="108">
        <v>9.879999999999999</v>
      </c>
      <c r="K30" s="108"/>
      <c r="L30" s="109">
        <v>9.879999999999999</v>
      </c>
      <c r="M30" s="17"/>
      <c r="N30" s="107"/>
      <c r="O30" s="108">
        <v>7.54</v>
      </c>
      <c r="P30" s="108"/>
      <c r="Q30" s="109">
        <v>7.54</v>
      </c>
      <c r="R30" s="17"/>
      <c r="S30" s="107" t="s">
        <v>76</v>
      </c>
      <c r="T30" s="108"/>
      <c r="U30" s="108">
        <v>7.2</v>
      </c>
      <c r="V30" s="108"/>
      <c r="W30" s="109">
        <v>7.2</v>
      </c>
      <c r="X30" s="46"/>
    </row>
    <row r="31" spans="1:24" ht="12.75" customHeight="1" x14ac:dyDescent="0.2">
      <c r="A31" s="102">
        <f t="shared" si="2"/>
        <v>19</v>
      </c>
      <c r="B31" s="103" t="s">
        <v>62</v>
      </c>
      <c r="C31" s="104" t="s">
        <v>77</v>
      </c>
      <c r="D31" s="104" t="s">
        <v>78</v>
      </c>
      <c r="E31" s="104" t="s">
        <v>69</v>
      </c>
      <c r="F31" s="104" t="s">
        <v>21</v>
      </c>
      <c r="G31" s="105"/>
      <c r="H31" s="106" t="s">
        <v>78</v>
      </c>
      <c r="I31" s="107"/>
      <c r="J31" s="108">
        <v>9.8000000000000007</v>
      </c>
      <c r="K31" s="108"/>
      <c r="L31" s="109">
        <v>9.8000000000000007</v>
      </c>
      <c r="M31" s="17"/>
      <c r="N31" s="107"/>
      <c r="O31" s="108">
        <v>7.84</v>
      </c>
      <c r="P31" s="108"/>
      <c r="Q31" s="109">
        <v>7.84</v>
      </c>
      <c r="R31" s="17"/>
      <c r="S31" s="107" t="s">
        <v>79</v>
      </c>
      <c r="T31" s="108"/>
      <c r="U31" s="108">
        <v>6.7919999999999998</v>
      </c>
      <c r="V31" s="108"/>
      <c r="W31" s="109">
        <v>6.7919999999999998</v>
      </c>
      <c r="X31" s="46"/>
    </row>
    <row r="32" spans="1:24" ht="15" customHeight="1" x14ac:dyDescent="0.2">
      <c r="A32" s="102">
        <f t="shared" si="2"/>
        <v>20</v>
      </c>
      <c r="B32" s="103" t="s">
        <v>62</v>
      </c>
      <c r="C32" s="104" t="s">
        <v>80</v>
      </c>
      <c r="D32" s="104" t="s">
        <v>81</v>
      </c>
      <c r="E32" s="104" t="s">
        <v>69</v>
      </c>
      <c r="F32" s="104" t="s">
        <v>65</v>
      </c>
      <c r="G32" s="105"/>
      <c r="H32" s="106" t="s">
        <v>82</v>
      </c>
      <c r="I32" s="107"/>
      <c r="J32" s="108">
        <v>14.547500000000001</v>
      </c>
      <c r="K32" s="108"/>
      <c r="L32" s="109">
        <v>14.547500000000001</v>
      </c>
      <c r="M32" s="17"/>
      <c r="N32" s="107"/>
      <c r="O32" s="108">
        <v>11.637999999999998</v>
      </c>
      <c r="P32" s="108"/>
      <c r="Q32" s="109">
        <v>11.637999999999998</v>
      </c>
      <c r="R32" s="17"/>
      <c r="S32" s="107" t="s">
        <v>76</v>
      </c>
      <c r="T32" s="108"/>
      <c r="U32" s="108">
        <v>9.56</v>
      </c>
      <c r="V32" s="108"/>
      <c r="W32" s="109">
        <v>9.56</v>
      </c>
      <c r="X32" s="46"/>
    </row>
    <row r="33" spans="1:24" ht="11.25" customHeight="1" x14ac:dyDescent="0.2">
      <c r="A33" s="110">
        <f t="shared" si="2"/>
        <v>21</v>
      </c>
      <c r="B33" s="103" t="s">
        <v>62</v>
      </c>
      <c r="C33" s="104" t="s">
        <v>67</v>
      </c>
      <c r="D33" s="104" t="s">
        <v>83</v>
      </c>
      <c r="E33" s="104" t="s">
        <v>69</v>
      </c>
      <c r="F33" s="104" t="s">
        <v>65</v>
      </c>
      <c r="G33" s="105"/>
      <c r="H33" s="106" t="s">
        <v>83</v>
      </c>
      <c r="I33" s="107"/>
      <c r="J33" s="108">
        <v>3.13</v>
      </c>
      <c r="K33" s="108"/>
      <c r="L33" s="109">
        <v>3.13</v>
      </c>
      <c r="M33" s="17"/>
      <c r="N33" s="107"/>
      <c r="O33" s="108">
        <v>2.5539999999999998</v>
      </c>
      <c r="P33" s="108"/>
      <c r="Q33" s="109">
        <v>2.5539999999999998</v>
      </c>
      <c r="R33" s="17"/>
      <c r="S33" s="107" t="s">
        <v>76</v>
      </c>
      <c r="T33" s="108"/>
      <c r="U33" s="108">
        <v>2.19</v>
      </c>
      <c r="V33" s="108"/>
      <c r="W33" s="109">
        <v>2.19</v>
      </c>
      <c r="X33" s="46"/>
    </row>
    <row r="34" spans="1:24" s="44" customFormat="1" ht="15" customHeight="1" x14ac:dyDescent="0.2">
      <c r="A34" s="110">
        <f t="shared" si="2"/>
        <v>22</v>
      </c>
      <c r="B34" s="103" t="s">
        <v>62</v>
      </c>
      <c r="C34" s="104" t="s">
        <v>84</v>
      </c>
      <c r="D34" s="104" t="s">
        <v>85</v>
      </c>
      <c r="E34" s="104" t="s">
        <v>69</v>
      </c>
      <c r="F34" s="104" t="s">
        <v>65</v>
      </c>
      <c r="G34" s="105"/>
      <c r="H34" s="106" t="s">
        <v>85</v>
      </c>
      <c r="I34" s="107"/>
      <c r="J34" s="108">
        <v>28.984999999999999</v>
      </c>
      <c r="K34" s="108"/>
      <c r="L34" s="109">
        <v>28.984999999999999</v>
      </c>
      <c r="M34" s="17"/>
      <c r="N34" s="107"/>
      <c r="O34" s="108">
        <v>23.199999999999996</v>
      </c>
      <c r="P34" s="108"/>
      <c r="Q34" s="109">
        <v>23.199999999999996</v>
      </c>
      <c r="R34" s="17"/>
      <c r="S34" s="107" t="s">
        <v>86</v>
      </c>
      <c r="T34" s="108"/>
      <c r="U34" s="108">
        <v>19.099999999999998</v>
      </c>
      <c r="V34" s="108"/>
      <c r="W34" s="109">
        <v>19.099999999999998</v>
      </c>
      <c r="X34" s="46"/>
    </row>
    <row r="35" spans="1:24" s="44" customFormat="1" ht="15" customHeight="1" x14ac:dyDescent="0.2">
      <c r="A35" s="111">
        <f t="shared" si="2"/>
        <v>23</v>
      </c>
      <c r="B35" s="112" t="s">
        <v>62</v>
      </c>
      <c r="C35" s="113" t="s">
        <v>67</v>
      </c>
      <c r="D35" s="113" t="s">
        <v>87</v>
      </c>
      <c r="E35" s="113" t="s">
        <v>69</v>
      </c>
      <c r="F35" s="113" t="s">
        <v>88</v>
      </c>
      <c r="G35" s="114"/>
      <c r="H35" s="115" t="s">
        <v>89</v>
      </c>
      <c r="I35" s="116"/>
      <c r="J35" s="117">
        <v>0.08</v>
      </c>
      <c r="K35" s="117">
        <v>0.06</v>
      </c>
      <c r="L35" s="118">
        <v>0.14000000000000001</v>
      </c>
      <c r="M35" s="17"/>
      <c r="N35" s="116"/>
      <c r="O35" s="117">
        <v>6.4000000000000001E-2</v>
      </c>
      <c r="P35" s="117">
        <v>0.06</v>
      </c>
      <c r="Q35" s="118">
        <v>0.124</v>
      </c>
      <c r="R35" s="17"/>
      <c r="S35" s="116" t="s">
        <v>70</v>
      </c>
      <c r="T35" s="117"/>
      <c r="U35" s="117">
        <v>6.5000000000000002E-2</v>
      </c>
      <c r="V35" s="117">
        <v>5.8999999999999997E-2</v>
      </c>
      <c r="W35" s="118">
        <v>0.124</v>
      </c>
      <c r="X35" s="119"/>
    </row>
    <row r="36" spans="1:24" s="44" customFormat="1" x14ac:dyDescent="0.2">
      <c r="A36" s="120"/>
      <c r="B36" s="53"/>
      <c r="C36" s="54"/>
      <c r="D36" s="54"/>
      <c r="E36" s="54"/>
      <c r="F36" s="90"/>
      <c r="G36" s="121"/>
      <c r="H36" s="121" t="s">
        <v>90</v>
      </c>
      <c r="I36" s="92"/>
      <c r="J36" s="92">
        <f>SUM(J27:J35)</f>
        <v>120.60849999999999</v>
      </c>
      <c r="K36" s="92">
        <f>SUM(K27:K35)</f>
        <v>0.06</v>
      </c>
      <c r="L36" s="92">
        <f>SUM(L27:L35)</f>
        <v>120.66849999999999</v>
      </c>
      <c r="M36" s="17"/>
      <c r="N36" s="92"/>
      <c r="O36" s="92">
        <f>SUM(O27:O35)</f>
        <v>95.539999999999964</v>
      </c>
      <c r="P36" s="92">
        <f>SUM(P27:P35)</f>
        <v>0.06</v>
      </c>
      <c r="Q36" s="92">
        <f>SUM(Q27:Q35)</f>
        <v>95.599999999999966</v>
      </c>
      <c r="R36" s="17"/>
      <c r="S36" s="92"/>
      <c r="T36" s="92"/>
      <c r="U36" s="92">
        <f>SUM(U27:U35)</f>
        <v>83.028999999999996</v>
      </c>
      <c r="V36" s="92">
        <f>SUM(V27:V35)</f>
        <v>5.8999999999999997E-2</v>
      </c>
      <c r="W36" s="92">
        <f>SUM(W27:W35)</f>
        <v>83.087999999999994</v>
      </c>
      <c r="X36" s="119"/>
    </row>
    <row r="37" spans="1:24" x14ac:dyDescent="0.2">
      <c r="A37" s="122">
        <f>+A35+1</f>
        <v>24</v>
      </c>
      <c r="B37" s="123" t="s">
        <v>91</v>
      </c>
      <c r="C37" s="124" t="s">
        <v>92</v>
      </c>
      <c r="D37" s="124" t="s">
        <v>93</v>
      </c>
      <c r="E37" s="124" t="s">
        <v>94</v>
      </c>
      <c r="F37" s="124" t="s">
        <v>65</v>
      </c>
      <c r="G37" s="124"/>
      <c r="H37" s="125" t="s">
        <v>95</v>
      </c>
      <c r="I37" s="126"/>
      <c r="J37" s="127">
        <v>18.055999999999997</v>
      </c>
      <c r="K37" s="127"/>
      <c r="L37" s="128">
        <v>18.055999999999997</v>
      </c>
      <c r="M37" s="17"/>
      <c r="N37" s="126"/>
      <c r="O37" s="127">
        <v>14.443999999999999</v>
      </c>
      <c r="P37" s="127"/>
      <c r="Q37" s="128">
        <v>14.443999999999999</v>
      </c>
      <c r="R37" s="17"/>
      <c r="S37" s="126" t="s">
        <v>79</v>
      </c>
      <c r="T37" s="127"/>
      <c r="U37" s="127">
        <v>11.55</v>
      </c>
      <c r="V37" s="127"/>
      <c r="W37" s="128">
        <v>11.55</v>
      </c>
      <c r="X37" s="46"/>
    </row>
    <row r="38" spans="1:24" s="44" customFormat="1" x14ac:dyDescent="0.2">
      <c r="A38" s="129">
        <f>+A37+1</f>
        <v>25</v>
      </c>
      <c r="B38" s="130" t="s">
        <v>91</v>
      </c>
      <c r="C38" s="131" t="s">
        <v>96</v>
      </c>
      <c r="D38" s="131" t="s">
        <v>97</v>
      </c>
      <c r="E38" s="131" t="s">
        <v>94</v>
      </c>
      <c r="F38" s="131" t="s">
        <v>65</v>
      </c>
      <c r="G38" s="131"/>
      <c r="H38" s="132" t="s">
        <v>98</v>
      </c>
      <c r="I38" s="133"/>
      <c r="J38" s="134">
        <v>2.9739999999999998</v>
      </c>
      <c r="K38" s="134"/>
      <c r="L38" s="135">
        <v>2.9739999999999998</v>
      </c>
      <c r="M38" s="17"/>
      <c r="N38" s="133"/>
      <c r="O38" s="134">
        <v>2.6999999999999997</v>
      </c>
      <c r="P38" s="134"/>
      <c r="Q38" s="135">
        <v>2.6999999999999997</v>
      </c>
      <c r="R38" s="17"/>
      <c r="S38" s="133" t="s">
        <v>66</v>
      </c>
      <c r="T38" s="134"/>
      <c r="U38" s="134">
        <v>2.2799999999999998</v>
      </c>
      <c r="V38" s="134"/>
      <c r="W38" s="135">
        <v>2.2799999999999998</v>
      </c>
      <c r="X38" s="46"/>
    </row>
    <row r="39" spans="1:24" s="44" customFormat="1" ht="11.25" customHeight="1" x14ac:dyDescent="0.2">
      <c r="A39" s="136">
        <f>+A38+1</f>
        <v>26</v>
      </c>
      <c r="B39" s="137" t="s">
        <v>91</v>
      </c>
      <c r="C39" s="138" t="s">
        <v>99</v>
      </c>
      <c r="D39" s="138" t="s">
        <v>100</v>
      </c>
      <c r="E39" s="138" t="s">
        <v>101</v>
      </c>
      <c r="F39" s="138" t="s">
        <v>65</v>
      </c>
      <c r="G39" s="139"/>
      <c r="H39" s="140" t="s">
        <v>100</v>
      </c>
      <c r="I39" s="141"/>
      <c r="J39" s="142">
        <v>2.2000000000000002</v>
      </c>
      <c r="K39" s="143"/>
      <c r="L39" s="144">
        <v>2.2000000000000002</v>
      </c>
      <c r="M39" s="17"/>
      <c r="N39" s="141"/>
      <c r="O39" s="142">
        <v>1.92</v>
      </c>
      <c r="P39" s="143"/>
      <c r="Q39" s="144">
        <v>1.92</v>
      </c>
      <c r="R39" s="17"/>
      <c r="S39" s="145" t="s">
        <v>66</v>
      </c>
      <c r="T39" s="143"/>
      <c r="U39" s="142">
        <v>1.6</v>
      </c>
      <c r="V39" s="143"/>
      <c r="W39" s="144">
        <v>1.6</v>
      </c>
      <c r="X39" s="65"/>
    </row>
    <row r="40" spans="1:24" s="44" customFormat="1" x14ac:dyDescent="0.2">
      <c r="A40" s="146"/>
      <c r="B40" s="147"/>
      <c r="C40" s="148"/>
      <c r="D40" s="148"/>
      <c r="E40" s="148"/>
      <c r="F40" s="148"/>
      <c r="G40" s="91"/>
      <c r="H40" s="91" t="s">
        <v>102</v>
      </c>
      <c r="I40" s="92"/>
      <c r="J40" s="92">
        <f>SUM(J37:J39)</f>
        <v>23.229999999999997</v>
      </c>
      <c r="K40" s="92">
        <f>SUM(K37:K39)</f>
        <v>0</v>
      </c>
      <c r="L40" s="92">
        <f>SUM(L37:L39)</f>
        <v>23.229999999999997</v>
      </c>
      <c r="M40" s="17"/>
      <c r="N40" s="92"/>
      <c r="O40" s="92">
        <f>SUM(O37:O39)</f>
        <v>19.064</v>
      </c>
      <c r="P40" s="92">
        <f>SUM(P37:P39)</f>
        <v>0</v>
      </c>
      <c r="Q40" s="92">
        <f>SUM(Q37:Q39)</f>
        <v>19.064</v>
      </c>
      <c r="R40" s="17"/>
      <c r="S40" s="92"/>
      <c r="T40" s="92"/>
      <c r="U40" s="92">
        <f>SUM(U37:U39)</f>
        <v>15.43</v>
      </c>
      <c r="V40" s="92">
        <f>SUM(V37:V39)</f>
        <v>0</v>
      </c>
      <c r="W40" s="92">
        <f>SUM(W37:W39)</f>
        <v>15.43</v>
      </c>
      <c r="X40" s="43"/>
    </row>
    <row r="41" spans="1:24" s="44" customFormat="1" x14ac:dyDescent="0.2">
      <c r="A41" s="149"/>
      <c r="B41" s="150"/>
      <c r="C41" s="151"/>
      <c r="D41" s="151"/>
      <c r="E41" s="151"/>
      <c r="F41" s="148"/>
      <c r="G41" s="90"/>
      <c r="H41" s="152" t="s">
        <v>103</v>
      </c>
      <c r="I41" s="153"/>
      <c r="J41" s="154">
        <f>+J40+J36+J26+J15</f>
        <v>229.37395397111911</v>
      </c>
      <c r="K41" s="154">
        <f>+K40+K36+K26+K15</f>
        <v>5.56</v>
      </c>
      <c r="L41" s="155">
        <f>+L40+L36+L26+L15</f>
        <v>234.5339539711191</v>
      </c>
      <c r="M41" s="156"/>
      <c r="N41" s="157"/>
      <c r="O41" s="154">
        <f>+O40+O36+O26+O15</f>
        <v>180.91439999999997</v>
      </c>
      <c r="P41" s="154">
        <f>+P40+P36+P26+P15</f>
        <v>5.56</v>
      </c>
      <c r="Q41" s="155">
        <f>+Q40+Q36+Q26+Q15</f>
        <v>187.39039999999997</v>
      </c>
      <c r="R41" s="156"/>
      <c r="S41" s="158"/>
      <c r="T41" s="154"/>
      <c r="U41" s="154">
        <f>+U40+U36+U26+U15</f>
        <v>156.50466584837545</v>
      </c>
      <c r="V41" s="154">
        <f>+V40+V36+V26+V15</f>
        <v>4.859</v>
      </c>
      <c r="W41" s="155">
        <f>+W40+W36+W26+W15</f>
        <v>161.36366584837543</v>
      </c>
      <c r="X41" s="65"/>
    </row>
    <row r="42" spans="1:24" s="44" customFormat="1" ht="12.75" x14ac:dyDescent="0.25">
      <c r="A42" s="159"/>
      <c r="B42" s="159"/>
      <c r="C42" s="159"/>
      <c r="D42" s="159"/>
      <c r="E42" s="159"/>
      <c r="F42" s="160"/>
      <c r="G42" s="3"/>
      <c r="H42" s="3"/>
      <c r="I42" s="3"/>
      <c r="J42" s="3"/>
      <c r="K42" s="1"/>
      <c r="L42" s="3"/>
      <c r="M42" s="161"/>
      <c r="N42" s="3"/>
      <c r="O42" s="3"/>
      <c r="P42" s="3"/>
      <c r="Q42" s="3"/>
      <c r="R42" s="161"/>
      <c r="S42" s="3"/>
      <c r="T42" s="3"/>
      <c r="U42" s="3"/>
      <c r="V42" s="3"/>
      <c r="W42" s="3"/>
      <c r="X42" s="65"/>
    </row>
    <row r="43" spans="1:24" s="44" customFormat="1" ht="12.75" x14ac:dyDescent="0.25">
      <c r="A43" s="159"/>
      <c r="B43" s="159"/>
      <c r="C43" s="159"/>
      <c r="D43" s="159"/>
      <c r="E43" s="159"/>
      <c r="F43" s="160"/>
      <c r="G43" s="3"/>
      <c r="H43" s="3"/>
      <c r="I43" s="3"/>
      <c r="J43" s="3"/>
      <c r="K43" s="1"/>
      <c r="L43" s="3"/>
      <c r="M43" s="3"/>
      <c r="N43" s="3"/>
      <c r="O43" s="3"/>
      <c r="P43" s="3"/>
      <c r="Q43" s="3"/>
      <c r="R43" s="161"/>
      <c r="S43" s="3"/>
      <c r="T43" s="3"/>
      <c r="U43" s="3"/>
      <c r="V43" s="3"/>
      <c r="W43" s="3"/>
      <c r="X43" s="65"/>
    </row>
    <row r="44" spans="1:24" s="44" customFormat="1" ht="12.75" x14ac:dyDescent="0.25">
      <c r="A44" s="159"/>
      <c r="B44" s="159"/>
      <c r="C44" s="159"/>
      <c r="D44" s="159"/>
      <c r="E44" s="159"/>
      <c r="F44" s="160"/>
      <c r="G44" s="3"/>
      <c r="H44" s="3"/>
      <c r="I44" s="3"/>
      <c r="J44" s="3"/>
      <c r="K44" s="1"/>
      <c r="L44" s="3"/>
      <c r="M44" s="3"/>
      <c r="N44" s="3"/>
      <c r="O44" s="3"/>
      <c r="P44" s="3"/>
      <c r="Q44" s="3"/>
      <c r="R44" s="161"/>
      <c r="S44" s="3"/>
      <c r="T44" s="3"/>
      <c r="U44" s="3"/>
      <c r="V44" s="3"/>
      <c r="W44" s="3"/>
      <c r="X44" s="65"/>
    </row>
    <row r="45" spans="1:24" s="44" customFormat="1" x14ac:dyDescent="0.2">
      <c r="A45" s="159"/>
      <c r="B45" s="159"/>
      <c r="C45" s="159"/>
      <c r="D45" s="159"/>
      <c r="E45" s="159"/>
      <c r="F45" s="160"/>
      <c r="G45" s="3"/>
      <c r="H45" s="3"/>
      <c r="I45" s="3"/>
      <c r="J45" s="3"/>
      <c r="K45" s="1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4" s="44" customFormat="1" x14ac:dyDescent="0.2">
      <c r="A46" s="159"/>
      <c r="B46" s="159"/>
      <c r="C46" s="159"/>
      <c r="D46" s="159"/>
      <c r="E46" s="159"/>
      <c r="F46" s="160"/>
      <c r="G46" s="3"/>
      <c r="H46" s="3"/>
      <c r="I46" s="3"/>
      <c r="J46" s="3"/>
      <c r="K46" s="1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65"/>
    </row>
    <row r="47" spans="1:24" s="44" customFormat="1" x14ac:dyDescent="0.2">
      <c r="A47" s="159"/>
      <c r="B47" s="159"/>
      <c r="C47" s="159"/>
      <c r="D47" s="159"/>
      <c r="E47" s="159"/>
      <c r="F47" s="160"/>
      <c r="G47" s="3"/>
      <c r="H47" s="3"/>
      <c r="I47" s="3"/>
      <c r="J47" s="3"/>
      <c r="K47" s="1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65"/>
    </row>
    <row r="48" spans="1:24" s="44" customFormat="1" x14ac:dyDescent="0.2">
      <c r="A48" s="159"/>
      <c r="B48" s="159"/>
      <c r="C48" s="159"/>
      <c r="D48" s="159"/>
      <c r="E48" s="159"/>
      <c r="F48" s="160"/>
      <c r="G48" s="3"/>
      <c r="H48" s="3"/>
      <c r="I48" s="3"/>
      <c r="J48" s="3"/>
      <c r="K48" s="1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65"/>
    </row>
    <row r="49" spans="1:24" s="44" customFormat="1" x14ac:dyDescent="0.2">
      <c r="A49" s="159"/>
      <c r="B49" s="159"/>
      <c r="C49" s="159"/>
      <c r="D49" s="159"/>
      <c r="E49" s="159"/>
      <c r="F49" s="160"/>
      <c r="G49" s="3"/>
      <c r="H49" s="3"/>
      <c r="I49" s="3"/>
      <c r="J49" s="3"/>
      <c r="K49" s="1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65"/>
    </row>
    <row r="50" spans="1:24" s="44" customFormat="1" x14ac:dyDescent="0.2">
      <c r="A50" s="159"/>
      <c r="B50" s="159"/>
      <c r="C50" s="159"/>
      <c r="D50" s="159"/>
      <c r="E50" s="159"/>
      <c r="F50" s="160"/>
      <c r="G50" s="3"/>
      <c r="H50" s="3"/>
      <c r="I50" s="3"/>
      <c r="J50" s="3"/>
      <c r="K50" s="1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43"/>
    </row>
    <row r="51" spans="1:24" s="44" customFormat="1" x14ac:dyDescent="0.2">
      <c r="A51" s="159"/>
      <c r="B51" s="159"/>
      <c r="C51" s="159"/>
      <c r="D51" s="159"/>
      <c r="E51" s="159"/>
      <c r="F51" s="160"/>
      <c r="G51" s="3"/>
      <c r="H51" s="3"/>
      <c r="I51" s="3"/>
      <c r="J51" s="3"/>
      <c r="K51" s="1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65"/>
    </row>
    <row r="52" spans="1:24" s="44" customFormat="1" x14ac:dyDescent="0.2">
      <c r="A52" s="159"/>
      <c r="B52" s="159"/>
      <c r="C52" s="159"/>
      <c r="D52" s="159"/>
      <c r="E52" s="159"/>
      <c r="F52" s="160"/>
      <c r="G52" s="3"/>
      <c r="H52" s="3"/>
      <c r="I52" s="3"/>
      <c r="J52" s="3"/>
      <c r="K52" s="1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65"/>
    </row>
    <row r="53" spans="1:24" s="44" customFormat="1" x14ac:dyDescent="0.2">
      <c r="A53" s="159"/>
      <c r="B53" s="159"/>
      <c r="C53" s="159"/>
      <c r="D53" s="159"/>
      <c r="E53" s="159"/>
      <c r="F53" s="160"/>
      <c r="G53" s="3"/>
      <c r="H53" s="3"/>
      <c r="I53" s="3"/>
      <c r="J53" s="3"/>
      <c r="K53" s="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65"/>
    </row>
    <row r="54" spans="1:24" s="44" customFormat="1" ht="12" customHeight="1" x14ac:dyDescent="0.2">
      <c r="A54" s="159"/>
      <c r="B54" s="159"/>
      <c r="C54" s="159"/>
      <c r="D54" s="159"/>
      <c r="E54" s="159"/>
      <c r="F54" s="160"/>
      <c r="G54" s="3"/>
      <c r="H54" s="3"/>
      <c r="I54" s="3"/>
      <c r="J54" s="3"/>
      <c r="K54" s="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65"/>
    </row>
    <row r="55" spans="1:24" s="44" customFormat="1" x14ac:dyDescent="0.2">
      <c r="A55" s="159"/>
      <c r="B55" s="159"/>
      <c r="C55" s="159"/>
      <c r="D55" s="159"/>
      <c r="E55" s="159"/>
      <c r="F55" s="160"/>
      <c r="G55" s="3"/>
      <c r="H55" s="3"/>
      <c r="I55" s="3"/>
      <c r="J55" s="3"/>
      <c r="K55" s="1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65"/>
    </row>
    <row r="56" spans="1:24" s="44" customFormat="1" x14ac:dyDescent="0.2">
      <c r="A56" s="162"/>
      <c r="B56" s="162"/>
      <c r="C56" s="162"/>
      <c r="D56" s="162"/>
      <c r="E56" s="162"/>
      <c r="F56" s="160"/>
      <c r="G56" s="3"/>
      <c r="H56" s="3"/>
      <c r="I56" s="3"/>
      <c r="J56" s="3"/>
      <c r="K56" s="1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65"/>
    </row>
    <row r="57" spans="1:24" s="44" customFormat="1" x14ac:dyDescent="0.2">
      <c r="A57" s="159"/>
      <c r="B57" s="159"/>
      <c r="C57" s="159"/>
      <c r="D57" s="159"/>
      <c r="E57" s="159"/>
      <c r="F57" s="160"/>
      <c r="G57" s="3"/>
      <c r="H57" s="3"/>
      <c r="I57" s="3"/>
      <c r="J57" s="3"/>
      <c r="K57" s="1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44" customFormat="1" x14ac:dyDescent="0.2">
      <c r="A58" s="159"/>
      <c r="B58" s="159"/>
      <c r="C58" s="159"/>
      <c r="D58" s="159"/>
      <c r="E58" s="159"/>
      <c r="F58" s="160"/>
      <c r="G58" s="3"/>
      <c r="H58" s="3"/>
      <c r="I58" s="3"/>
      <c r="J58" s="3"/>
      <c r="K58" s="1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44" customFormat="1" x14ac:dyDescent="0.2">
      <c r="A59" s="159"/>
      <c r="B59" s="159"/>
      <c r="C59" s="159"/>
      <c r="D59" s="159"/>
      <c r="E59" s="159"/>
      <c r="F59" s="160"/>
      <c r="G59" s="3"/>
      <c r="H59" s="3"/>
      <c r="I59" s="3"/>
      <c r="J59" s="3"/>
      <c r="K59" s="1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44" customFormat="1" x14ac:dyDescent="0.2">
      <c r="A60" s="159"/>
      <c r="B60" s="159"/>
      <c r="C60" s="159"/>
      <c r="D60" s="159"/>
      <c r="E60" s="159"/>
      <c r="F60" s="160"/>
      <c r="G60" s="3"/>
      <c r="H60" s="3"/>
      <c r="I60" s="3"/>
      <c r="J60" s="3"/>
      <c r="K60" s="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44" customFormat="1" ht="11.25" customHeight="1" x14ac:dyDescent="0.2">
      <c r="A61" s="159"/>
      <c r="B61" s="159"/>
      <c r="C61" s="159"/>
      <c r="D61" s="159"/>
      <c r="E61" s="159"/>
      <c r="F61" s="160"/>
      <c r="G61" s="3"/>
      <c r="H61" s="3"/>
      <c r="I61" s="3"/>
      <c r="J61" s="3"/>
      <c r="K61" s="1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44" customFormat="1" x14ac:dyDescent="0.2">
      <c r="A62" s="159"/>
      <c r="B62" s="159"/>
      <c r="C62" s="159"/>
      <c r="D62" s="159"/>
      <c r="E62" s="159"/>
      <c r="F62" s="160"/>
      <c r="G62" s="3"/>
      <c r="H62" s="3"/>
      <c r="I62" s="3"/>
      <c r="J62" s="3"/>
      <c r="K62" s="1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44" customFormat="1" x14ac:dyDescent="0.2">
      <c r="A63" s="159"/>
      <c r="B63" s="159"/>
      <c r="C63" s="159"/>
      <c r="D63" s="159"/>
      <c r="E63" s="159"/>
      <c r="F63" s="160"/>
      <c r="G63" s="163"/>
      <c r="H63" s="3"/>
      <c r="I63" s="3"/>
      <c r="J63" s="3"/>
      <c r="K63" s="1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44" customFormat="1" x14ac:dyDescent="0.2">
      <c r="A64" s="159"/>
      <c r="B64" s="159"/>
      <c r="C64" s="159"/>
      <c r="D64" s="159"/>
      <c r="E64" s="159"/>
      <c r="F64" s="164"/>
      <c r="G64" s="163"/>
      <c r="H64" s="3"/>
      <c r="I64" s="3"/>
      <c r="J64" s="3"/>
      <c r="K64" s="1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44" customFormat="1" x14ac:dyDescent="0.2">
      <c r="A65" s="160"/>
      <c r="B65" s="160"/>
      <c r="C65" s="160"/>
      <c r="D65" s="160"/>
      <c r="E65" s="160"/>
      <c r="F65" s="165"/>
      <c r="G65" s="163"/>
      <c r="H65" s="3"/>
      <c r="I65" s="3"/>
      <c r="J65" s="3"/>
      <c r="K65" s="1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44" customFormat="1" ht="13.5" x14ac:dyDescent="0.3">
      <c r="A66" s="166"/>
      <c r="B66" s="166"/>
      <c r="C66" s="166"/>
      <c r="D66" s="166"/>
      <c r="E66" s="166"/>
      <c r="F66" s="167"/>
      <c r="G66" s="163"/>
      <c r="H66" s="3"/>
      <c r="I66" s="3"/>
      <c r="J66" s="3"/>
      <c r="K66" s="1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20" customFormat="1" ht="15" customHeight="1" x14ac:dyDescent="0.3">
      <c r="A67" s="1"/>
      <c r="B67" s="1"/>
      <c r="C67" s="1"/>
      <c r="D67" s="1"/>
      <c r="E67" s="1"/>
      <c r="F67" s="167"/>
      <c r="G67" s="163"/>
      <c r="H67" s="3"/>
      <c r="I67" s="3"/>
      <c r="J67" s="3"/>
      <c r="K67" s="1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1.1" customHeight="1" x14ac:dyDescent="0.3">
      <c r="F68" s="167"/>
      <c r="G68" s="163"/>
    </row>
    <row r="69" spans="1:24" ht="12.75" customHeight="1" x14ac:dyDescent="0.3">
      <c r="F69" s="167"/>
      <c r="G69" s="163"/>
    </row>
    <row r="70" spans="1:24" ht="11.1" customHeight="1" x14ac:dyDescent="0.3">
      <c r="F70" s="167"/>
    </row>
    <row r="72" spans="1:24" ht="28.5" customHeight="1" x14ac:dyDescent="0.2"/>
    <row r="79" spans="1:24" ht="11.25" customHeight="1" x14ac:dyDescent="0.2"/>
    <row r="85" spans="7:10" s="1" customFormat="1" ht="11.25" customHeight="1" x14ac:dyDescent="0.2">
      <c r="G85" s="3"/>
      <c r="H85" s="3"/>
      <c r="I85" s="3"/>
      <c r="J85" s="3"/>
    </row>
    <row r="88" spans="7:10" s="1" customFormat="1" ht="11.25" customHeight="1" x14ac:dyDescent="0.2">
      <c r="G88" s="3"/>
      <c r="H88" s="3"/>
      <c r="I88" s="3"/>
      <c r="J88" s="3"/>
    </row>
    <row r="94" spans="7:10" s="1" customFormat="1" ht="11.25" customHeight="1" x14ac:dyDescent="0.2">
      <c r="G94" s="3"/>
      <c r="H94" s="3"/>
      <c r="I94" s="3"/>
      <c r="J94" s="3"/>
    </row>
    <row r="97" spans="1:6" ht="11.25" customHeight="1" x14ac:dyDescent="0.2">
      <c r="F97" s="168"/>
    </row>
    <row r="98" spans="1:6" x14ac:dyDescent="0.2">
      <c r="A98" s="168"/>
      <c r="B98" s="168"/>
      <c r="C98" s="168"/>
      <c r="D98" s="168"/>
      <c r="E98" s="168"/>
      <c r="F98" s="168"/>
    </row>
    <row r="99" spans="1:6" x14ac:dyDescent="0.2">
      <c r="A99" s="168"/>
      <c r="B99" s="168"/>
      <c r="C99" s="168"/>
      <c r="D99" s="168"/>
      <c r="E99" s="168"/>
      <c r="F99" s="168"/>
    </row>
    <row r="100" spans="1:6" x14ac:dyDescent="0.2">
      <c r="A100" s="168"/>
      <c r="B100" s="168"/>
      <c r="C100" s="168"/>
      <c r="D100" s="168"/>
      <c r="E100" s="168"/>
      <c r="F100" s="168"/>
    </row>
    <row r="101" spans="1:6" x14ac:dyDescent="0.2">
      <c r="A101" s="168"/>
      <c r="B101" s="168"/>
      <c r="C101" s="168"/>
      <c r="D101" s="168"/>
      <c r="E101" s="168"/>
      <c r="F101" s="168"/>
    </row>
    <row r="102" spans="1:6" x14ac:dyDescent="0.2">
      <c r="A102" s="168"/>
      <c r="B102" s="168"/>
      <c r="C102" s="168"/>
      <c r="D102" s="168"/>
      <c r="E102" s="168"/>
      <c r="F102" s="168"/>
    </row>
    <row r="103" spans="1:6" x14ac:dyDescent="0.2">
      <c r="A103" s="168"/>
      <c r="B103" s="168"/>
      <c r="C103" s="168"/>
      <c r="D103" s="168"/>
      <c r="E103" s="168"/>
    </row>
  </sheetData>
  <mergeCells count="7">
    <mergeCell ref="B2:W2"/>
    <mergeCell ref="B3:W3"/>
    <mergeCell ref="I6:Q6"/>
    <mergeCell ref="S6:W6"/>
    <mergeCell ref="I7:L7"/>
    <mergeCell ref="N7:Q7"/>
    <mergeCell ref="T7:W7"/>
  </mergeCells>
  <printOptions horizontalCentered="1"/>
  <pageMargins left="0.78740157480314965" right="0.78740157480314965" top="0.9055118110236221" bottom="0.78740157480314965" header="0.59055118110236227" footer="0.59055118110236227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15CBD-E796-4105-869F-7E55DDA03D38}">
  <sheetPr>
    <tabColor rgb="FF92D050"/>
  </sheetPr>
  <dimension ref="A1:AI35"/>
  <sheetViews>
    <sheetView showGridLines="0" topLeftCell="A13" zoomScale="110" zoomScaleNormal="110" workbookViewId="0">
      <selection activeCell="B4" sqref="B4:E4"/>
    </sheetView>
  </sheetViews>
  <sheetFormatPr baseColWidth="10" defaultRowHeight="15" x14ac:dyDescent="0.25"/>
  <cols>
    <col min="2" max="2" width="19.28515625" customWidth="1"/>
    <col min="3" max="3" width="20.140625" customWidth="1"/>
    <col min="4" max="4" width="14" customWidth="1"/>
    <col min="5" max="5" width="13.7109375" customWidth="1"/>
    <col min="6" max="6" width="11.42578125" style="171"/>
    <col min="10" max="10" width="26.5703125" customWidth="1"/>
    <col min="11" max="11" width="13.140625" style="171" customWidth="1"/>
    <col min="12" max="12" width="14.85546875" style="171" customWidth="1"/>
    <col min="13" max="13" width="14.28515625" style="171" customWidth="1"/>
    <col min="14" max="14" width="13.28515625" style="171" customWidth="1"/>
    <col min="17" max="17" width="26.5703125" customWidth="1"/>
    <col min="18" max="18" width="13.140625" style="171" customWidth="1"/>
    <col min="19" max="19" width="14.85546875" style="171" customWidth="1"/>
    <col min="20" max="20" width="14.28515625" style="171" customWidth="1"/>
    <col min="21" max="21" width="13.28515625" style="171" customWidth="1"/>
    <col min="24" max="24" width="20.7109375" customWidth="1"/>
    <col min="26" max="26" width="14.28515625" customWidth="1"/>
    <col min="27" max="27" width="12.7109375" customWidth="1"/>
    <col min="28" max="28" width="13" customWidth="1"/>
    <col min="29" max="30" width="14" customWidth="1"/>
    <col min="31" max="31" width="24" customWidth="1"/>
    <col min="32" max="32" width="13.5703125" customWidth="1"/>
    <col min="33" max="33" width="15.85546875" customWidth="1"/>
    <col min="34" max="34" width="15" customWidth="1"/>
    <col min="35" max="35" width="11.140625" customWidth="1"/>
  </cols>
  <sheetData>
    <row r="1" spans="1:35" x14ac:dyDescent="0.25">
      <c r="G1" s="169"/>
      <c r="H1" s="170"/>
    </row>
    <row r="2" spans="1:35" x14ac:dyDescent="0.25">
      <c r="A2" s="172"/>
      <c r="B2" s="172"/>
      <c r="C2" s="172"/>
      <c r="D2" s="172"/>
      <c r="E2" s="172"/>
      <c r="F2" s="172"/>
      <c r="G2" s="172"/>
      <c r="H2" s="170"/>
    </row>
    <row r="3" spans="1:35" ht="15.75" x14ac:dyDescent="0.25">
      <c r="B3" s="173" t="s">
        <v>104</v>
      </c>
      <c r="C3" s="173"/>
      <c r="D3" s="173"/>
      <c r="E3" s="173"/>
      <c r="G3" s="172"/>
      <c r="H3" s="170"/>
    </row>
    <row r="4" spans="1:35" ht="15.75" customHeight="1" thickBot="1" x14ac:dyDescent="0.3">
      <c r="B4" s="174" t="s">
        <v>105</v>
      </c>
      <c r="C4" s="174"/>
      <c r="D4" s="174"/>
      <c r="E4" s="174"/>
      <c r="G4" s="172"/>
      <c r="H4" s="170"/>
    </row>
    <row r="5" spans="1:35" ht="45.75" thickBot="1" x14ac:dyDescent="0.3">
      <c r="B5" s="175" t="s">
        <v>106</v>
      </c>
      <c r="C5" s="175" t="s">
        <v>107</v>
      </c>
      <c r="D5" s="176" t="s">
        <v>108</v>
      </c>
      <c r="E5" s="176" t="s">
        <v>109</v>
      </c>
      <c r="F5" s="176" t="s">
        <v>8</v>
      </c>
      <c r="G5" s="176" t="s">
        <v>110</v>
      </c>
      <c r="H5" s="170"/>
      <c r="J5" s="177" t="s">
        <v>107</v>
      </c>
      <c r="K5" s="178" t="s">
        <v>111</v>
      </c>
      <c r="L5" s="178" t="s">
        <v>109</v>
      </c>
      <c r="M5" s="178" t="s">
        <v>8</v>
      </c>
      <c r="N5" s="178" t="s">
        <v>110</v>
      </c>
      <c r="O5" s="179"/>
      <c r="Q5" s="180" t="s">
        <v>107</v>
      </c>
      <c r="R5" s="181" t="s">
        <v>111</v>
      </c>
      <c r="S5" s="181" t="s">
        <v>109</v>
      </c>
      <c r="T5" s="181" t="s">
        <v>8</v>
      </c>
      <c r="U5" s="181" t="s">
        <v>110</v>
      </c>
      <c r="V5" s="182"/>
      <c r="X5" s="180" t="s">
        <v>107</v>
      </c>
      <c r="Y5" s="181" t="s">
        <v>111</v>
      </c>
      <c r="Z5" s="181" t="s">
        <v>109</v>
      </c>
      <c r="AA5" s="181" t="s">
        <v>8</v>
      </c>
      <c r="AB5" s="181" t="s">
        <v>110</v>
      </c>
      <c r="AC5" s="182"/>
      <c r="AE5" s="180" t="s">
        <v>107</v>
      </c>
      <c r="AF5" s="181" t="s">
        <v>111</v>
      </c>
      <c r="AG5" s="181" t="s">
        <v>109</v>
      </c>
      <c r="AH5" s="181" t="s">
        <v>8</v>
      </c>
      <c r="AI5" s="183" t="s">
        <v>110</v>
      </c>
    </row>
    <row r="6" spans="1:35" ht="15.75" customHeight="1" x14ac:dyDescent="0.3">
      <c r="A6">
        <v>1</v>
      </c>
      <c r="B6" s="184" t="s">
        <v>20</v>
      </c>
      <c r="C6" s="185" t="s">
        <v>19</v>
      </c>
      <c r="D6" s="186">
        <v>12360</v>
      </c>
      <c r="E6" s="186">
        <v>17092</v>
      </c>
      <c r="F6" s="260" t="str">
        <f>+F19</f>
        <v>Diesel/Solar</v>
      </c>
      <c r="G6" s="261">
        <v>27.660000000000004</v>
      </c>
      <c r="H6" s="170"/>
      <c r="J6" s="187" t="s">
        <v>19</v>
      </c>
      <c r="K6" s="188">
        <v>12360</v>
      </c>
      <c r="L6" s="188">
        <v>17092</v>
      </c>
      <c r="M6" s="171" t="s">
        <v>112</v>
      </c>
      <c r="N6" s="189">
        <v>27.660000000000004</v>
      </c>
      <c r="O6" s="190" t="s">
        <v>113</v>
      </c>
      <c r="Q6" s="191" t="s">
        <v>19</v>
      </c>
      <c r="R6" s="192">
        <v>12360</v>
      </c>
      <c r="S6" s="193">
        <v>17092</v>
      </c>
      <c r="T6" s="194" t="s">
        <v>112</v>
      </c>
      <c r="U6" s="195">
        <v>27.660000000000004</v>
      </c>
      <c r="V6" s="196" t="s">
        <v>114</v>
      </c>
      <c r="X6" s="191" t="s">
        <v>72</v>
      </c>
      <c r="Y6" s="193">
        <v>11739.855209350586</v>
      </c>
      <c r="Z6" s="192">
        <v>28263</v>
      </c>
      <c r="AA6" s="194" t="s">
        <v>115</v>
      </c>
      <c r="AB6" s="195">
        <v>21.349999999999994</v>
      </c>
      <c r="AC6" s="196" t="s">
        <v>116</v>
      </c>
      <c r="AD6" s="197"/>
      <c r="AE6" s="191" t="s">
        <v>39</v>
      </c>
      <c r="AF6" s="193">
        <v>9824</v>
      </c>
      <c r="AG6" s="193">
        <v>21407</v>
      </c>
      <c r="AH6" s="198" t="s">
        <v>21</v>
      </c>
      <c r="AI6" s="199">
        <v>16.12</v>
      </c>
    </row>
    <row r="7" spans="1:35" ht="15.75" x14ac:dyDescent="0.3">
      <c r="A7">
        <f>+A6+1</f>
        <v>2</v>
      </c>
      <c r="B7" s="200"/>
      <c r="C7" s="185" t="s">
        <v>24</v>
      </c>
      <c r="D7" s="186">
        <v>673</v>
      </c>
      <c r="E7" s="186">
        <v>976</v>
      </c>
      <c r="F7" s="260" t="str">
        <f>+F19</f>
        <v>Diesel/Solar</v>
      </c>
      <c r="G7" s="262">
        <v>2.2160000000000002</v>
      </c>
      <c r="H7" s="170"/>
      <c r="J7" s="187" t="s">
        <v>85</v>
      </c>
      <c r="K7" s="188">
        <v>10252.709999999999</v>
      </c>
      <c r="L7" s="188">
        <v>10771</v>
      </c>
      <c r="M7" s="171" t="s">
        <v>65</v>
      </c>
      <c r="N7" s="189">
        <v>23.199999999999996</v>
      </c>
      <c r="O7" s="190"/>
      <c r="Q7" s="187" t="s">
        <v>72</v>
      </c>
      <c r="R7" s="201">
        <v>11739.855209350586</v>
      </c>
      <c r="S7" s="188">
        <v>28263</v>
      </c>
      <c r="T7" s="171" t="s">
        <v>115</v>
      </c>
      <c r="U7" s="202">
        <v>21.349999999999994</v>
      </c>
      <c r="V7" s="190"/>
      <c r="X7" s="187" t="s">
        <v>81</v>
      </c>
      <c r="Y7" s="188">
        <v>6340.8040000000001</v>
      </c>
      <c r="Z7" s="201">
        <v>23104</v>
      </c>
      <c r="AA7" s="171" t="s">
        <v>65</v>
      </c>
      <c r="AB7" s="202">
        <v>11.637999999999998</v>
      </c>
      <c r="AC7" s="190"/>
      <c r="AD7" s="197"/>
      <c r="AE7" s="187" t="s">
        <v>78</v>
      </c>
      <c r="AF7" s="188">
        <v>5050.6779999999999</v>
      </c>
      <c r="AG7" s="188">
        <v>12184</v>
      </c>
      <c r="AH7" s="203" t="s">
        <v>21</v>
      </c>
      <c r="AI7" s="204">
        <v>7.84</v>
      </c>
    </row>
    <row r="8" spans="1:35" ht="16.5" thickBot="1" x14ac:dyDescent="0.35">
      <c r="A8">
        <f t="shared" ref="A8:A31" si="0">+A7+1</f>
        <v>3</v>
      </c>
      <c r="B8" s="200"/>
      <c r="C8" s="185" t="s">
        <v>117</v>
      </c>
      <c r="D8" s="186"/>
      <c r="E8" s="186">
        <v>20</v>
      </c>
      <c r="F8" s="260" t="s">
        <v>21</v>
      </c>
      <c r="G8" s="262">
        <v>2.2160000000000002</v>
      </c>
      <c r="H8" s="170"/>
      <c r="J8" s="187" t="s">
        <v>72</v>
      </c>
      <c r="K8" s="188">
        <v>11739.855209350586</v>
      </c>
      <c r="L8" s="188">
        <v>28263</v>
      </c>
      <c r="M8" s="171" t="s">
        <v>115</v>
      </c>
      <c r="N8" s="189">
        <v>21.349999999999994</v>
      </c>
      <c r="O8" s="190"/>
      <c r="Q8" s="205" t="s">
        <v>85</v>
      </c>
      <c r="R8" s="206">
        <v>10252.709999999999</v>
      </c>
      <c r="S8" s="207">
        <v>10771</v>
      </c>
      <c r="T8" s="208" t="s">
        <v>65</v>
      </c>
      <c r="U8" s="209">
        <v>23.199999999999996</v>
      </c>
      <c r="V8" s="210"/>
      <c r="X8" s="187" t="s">
        <v>39</v>
      </c>
      <c r="Y8" s="188">
        <v>9824</v>
      </c>
      <c r="Z8" s="201">
        <v>21407</v>
      </c>
      <c r="AA8" s="171" t="s">
        <v>21</v>
      </c>
      <c r="AB8" s="202">
        <v>16.12</v>
      </c>
      <c r="AC8" s="190"/>
      <c r="AD8" s="197"/>
      <c r="AE8" s="187" t="s">
        <v>43</v>
      </c>
      <c r="AF8" s="188">
        <v>5140</v>
      </c>
      <c r="AG8" s="188">
        <v>9030</v>
      </c>
      <c r="AH8" s="203" t="s">
        <v>21</v>
      </c>
      <c r="AI8" s="204">
        <v>17.254999999999995</v>
      </c>
    </row>
    <row r="9" spans="1:35" ht="15.75" customHeight="1" thickBot="1" x14ac:dyDescent="0.35">
      <c r="A9">
        <f t="shared" si="0"/>
        <v>4</v>
      </c>
      <c r="B9" s="200"/>
      <c r="C9" s="185" t="s">
        <v>118</v>
      </c>
      <c r="D9" s="186"/>
      <c r="E9" s="186">
        <v>196</v>
      </c>
      <c r="F9" s="260" t="s">
        <v>21</v>
      </c>
      <c r="G9" s="262">
        <v>1.35</v>
      </c>
      <c r="H9" s="170"/>
      <c r="J9" s="187" t="s">
        <v>43</v>
      </c>
      <c r="K9" s="188">
        <v>5140</v>
      </c>
      <c r="L9" s="188">
        <v>9030</v>
      </c>
      <c r="M9" s="171" t="s">
        <v>21</v>
      </c>
      <c r="N9" s="189">
        <v>17.254999999999995</v>
      </c>
      <c r="O9" s="190"/>
      <c r="Q9" s="191" t="s">
        <v>39</v>
      </c>
      <c r="R9" s="192">
        <v>9824</v>
      </c>
      <c r="S9" s="193">
        <v>21407</v>
      </c>
      <c r="T9" s="194" t="s">
        <v>21</v>
      </c>
      <c r="U9" s="195">
        <v>16.12</v>
      </c>
      <c r="V9" s="196" t="s">
        <v>119</v>
      </c>
      <c r="X9" s="205" t="s">
        <v>19</v>
      </c>
      <c r="Y9" s="207">
        <v>12360</v>
      </c>
      <c r="Z9" s="206">
        <v>17092</v>
      </c>
      <c r="AA9" s="208" t="s">
        <v>112</v>
      </c>
      <c r="AB9" s="209">
        <v>27.660000000000004</v>
      </c>
      <c r="AC9" s="210"/>
      <c r="AD9" s="197"/>
      <c r="AE9" s="187" t="s">
        <v>52</v>
      </c>
      <c r="AF9" s="188">
        <v>210</v>
      </c>
      <c r="AG9" s="188">
        <v>953</v>
      </c>
      <c r="AH9" s="203" t="s">
        <v>21</v>
      </c>
      <c r="AI9" s="204">
        <v>1.8100000000000003</v>
      </c>
    </row>
    <row r="10" spans="1:35" ht="16.5" customHeight="1" thickBot="1" x14ac:dyDescent="0.35">
      <c r="A10">
        <f t="shared" si="0"/>
        <v>5</v>
      </c>
      <c r="B10" s="200"/>
      <c r="C10" s="185" t="s">
        <v>43</v>
      </c>
      <c r="D10" s="186">
        <v>5140</v>
      </c>
      <c r="E10" s="186">
        <v>9030</v>
      </c>
      <c r="F10" s="260" t="s">
        <v>21</v>
      </c>
      <c r="G10" s="261">
        <v>17.254999999999995</v>
      </c>
      <c r="H10" s="170"/>
      <c r="J10" s="205" t="s">
        <v>39</v>
      </c>
      <c r="K10" s="207">
        <v>9824</v>
      </c>
      <c r="L10" s="207">
        <v>21407</v>
      </c>
      <c r="M10" s="208" t="s">
        <v>21</v>
      </c>
      <c r="N10" s="211">
        <v>16.12</v>
      </c>
      <c r="O10" s="210"/>
      <c r="Q10" s="187" t="s">
        <v>67</v>
      </c>
      <c r="R10" s="201">
        <v>6377.9699999999993</v>
      </c>
      <c r="S10" s="188">
        <v>14957</v>
      </c>
      <c r="T10" s="171" t="s">
        <v>65</v>
      </c>
      <c r="U10" s="202">
        <v>12.673999999999999</v>
      </c>
      <c r="V10" s="190"/>
      <c r="X10" s="191" t="s">
        <v>67</v>
      </c>
      <c r="Y10" s="193">
        <v>6377.9699999999993</v>
      </c>
      <c r="Z10" s="192">
        <v>14957</v>
      </c>
      <c r="AA10" s="194" t="s">
        <v>65</v>
      </c>
      <c r="AB10" s="195">
        <v>12.673999999999999</v>
      </c>
      <c r="AC10" s="196" t="s">
        <v>120</v>
      </c>
      <c r="AD10" s="197"/>
      <c r="AE10" s="187" t="s">
        <v>54</v>
      </c>
      <c r="AF10" s="188">
        <v>202</v>
      </c>
      <c r="AG10" s="188">
        <v>702</v>
      </c>
      <c r="AH10" s="203" t="s">
        <v>21</v>
      </c>
      <c r="AI10" s="204">
        <v>1.4260000000000002</v>
      </c>
    </row>
    <row r="11" spans="1:35" ht="15.75" x14ac:dyDescent="0.3">
      <c r="A11">
        <f t="shared" si="0"/>
        <v>6</v>
      </c>
      <c r="B11" s="200"/>
      <c r="C11" s="185" t="s">
        <v>46</v>
      </c>
      <c r="D11" s="186">
        <v>47</v>
      </c>
      <c r="E11" s="186">
        <v>148</v>
      </c>
      <c r="F11" s="260" t="s">
        <v>21</v>
      </c>
      <c r="G11" s="261">
        <v>0.64700000000000002</v>
      </c>
      <c r="H11" s="170"/>
      <c r="J11" s="191" t="s">
        <v>93</v>
      </c>
      <c r="K11" s="193">
        <v>6100</v>
      </c>
      <c r="L11" s="193">
        <v>12941</v>
      </c>
      <c r="M11" s="194" t="s">
        <v>65</v>
      </c>
      <c r="N11" s="212">
        <v>14.443999999999999</v>
      </c>
      <c r="O11" s="213" t="s">
        <v>121</v>
      </c>
      <c r="Q11" s="187" t="s">
        <v>81</v>
      </c>
      <c r="R11" s="201">
        <v>6340.8040000000001</v>
      </c>
      <c r="S11" s="188">
        <v>23104</v>
      </c>
      <c r="T11" s="171" t="s">
        <v>65</v>
      </c>
      <c r="U11" s="202">
        <v>11.637999999999998</v>
      </c>
      <c r="V11" s="190"/>
      <c r="X11" s="187" t="s">
        <v>93</v>
      </c>
      <c r="Y11" s="188">
        <v>6100</v>
      </c>
      <c r="Z11" s="201">
        <v>12941</v>
      </c>
      <c r="AA11" s="171" t="s">
        <v>65</v>
      </c>
      <c r="AB11" s="202">
        <v>14.443999999999999</v>
      </c>
      <c r="AC11" s="190"/>
      <c r="AD11" s="197"/>
      <c r="AE11" s="187" t="s">
        <v>55</v>
      </c>
      <c r="AF11" s="188">
        <v>159</v>
      </c>
      <c r="AG11" s="188">
        <v>505</v>
      </c>
      <c r="AH11" s="203" t="s">
        <v>21</v>
      </c>
      <c r="AI11" s="204">
        <v>0.46400000000000002</v>
      </c>
    </row>
    <row r="12" spans="1:35" ht="15.75" x14ac:dyDescent="0.3">
      <c r="A12">
        <f t="shared" si="0"/>
        <v>7</v>
      </c>
      <c r="B12" s="200"/>
      <c r="C12" s="185" t="s">
        <v>47</v>
      </c>
      <c r="D12" s="186">
        <v>48</v>
      </c>
      <c r="E12" s="186">
        <v>148</v>
      </c>
      <c r="F12" s="260" t="s">
        <v>21</v>
      </c>
      <c r="G12" s="261">
        <v>0.96640000000000004</v>
      </c>
      <c r="H12" s="214"/>
      <c r="J12" s="187" t="s">
        <v>67</v>
      </c>
      <c r="K12" s="188">
        <v>6377.9699999999993</v>
      </c>
      <c r="L12" s="188">
        <v>14957</v>
      </c>
      <c r="M12" s="171" t="s">
        <v>65</v>
      </c>
      <c r="N12" s="189">
        <v>12.673999999999999</v>
      </c>
      <c r="O12" s="215"/>
      <c r="Q12" s="187" t="s">
        <v>93</v>
      </c>
      <c r="R12" s="201">
        <v>6100</v>
      </c>
      <c r="S12" s="188">
        <v>12941</v>
      </c>
      <c r="T12" s="171" t="s">
        <v>65</v>
      </c>
      <c r="U12" s="202">
        <v>14.443999999999999</v>
      </c>
      <c r="V12" s="190"/>
      <c r="X12" s="187" t="s">
        <v>78</v>
      </c>
      <c r="Y12" s="188">
        <v>5050.6779999999999</v>
      </c>
      <c r="Z12" s="201">
        <v>12184</v>
      </c>
      <c r="AA12" s="171" t="s">
        <v>21</v>
      </c>
      <c r="AB12" s="202">
        <v>7.84</v>
      </c>
      <c r="AC12" s="190"/>
      <c r="AD12" s="197"/>
      <c r="AE12" s="187" t="s">
        <v>122</v>
      </c>
      <c r="AF12" s="188">
        <v>77.3</v>
      </c>
      <c r="AG12" s="188">
        <v>218</v>
      </c>
      <c r="AH12" s="203" t="s">
        <v>21</v>
      </c>
      <c r="AI12" s="204">
        <v>0.128</v>
      </c>
    </row>
    <row r="13" spans="1:35" ht="16.5" thickBot="1" x14ac:dyDescent="0.35">
      <c r="A13">
        <f t="shared" si="0"/>
        <v>8</v>
      </c>
      <c r="B13" s="216"/>
      <c r="C13" s="185" t="s">
        <v>123</v>
      </c>
      <c r="D13" s="186">
        <v>8.91</v>
      </c>
      <c r="E13" s="186">
        <v>38</v>
      </c>
      <c r="F13" s="260" t="s">
        <v>21</v>
      </c>
      <c r="G13" s="261">
        <v>0.188</v>
      </c>
      <c r="H13" s="214"/>
      <c r="J13" s="205" t="s">
        <v>81</v>
      </c>
      <c r="K13" s="207">
        <v>6340.8040000000001</v>
      </c>
      <c r="L13" s="207">
        <v>23104</v>
      </c>
      <c r="M13" s="208" t="s">
        <v>65</v>
      </c>
      <c r="N13" s="211">
        <v>11.637999999999998</v>
      </c>
      <c r="O13" s="217"/>
      <c r="Q13" s="187" t="s">
        <v>43</v>
      </c>
      <c r="R13" s="201">
        <v>5140</v>
      </c>
      <c r="S13" s="188">
        <v>9030</v>
      </c>
      <c r="T13" s="171" t="s">
        <v>21</v>
      </c>
      <c r="U13" s="202">
        <v>17.254999999999995</v>
      </c>
      <c r="V13" s="190"/>
      <c r="X13" s="205" t="s">
        <v>85</v>
      </c>
      <c r="Y13" s="207">
        <v>10252.709999999999</v>
      </c>
      <c r="Z13" s="206">
        <v>10771</v>
      </c>
      <c r="AA13" s="208" t="s">
        <v>65</v>
      </c>
      <c r="AB13" s="209">
        <v>23.199999999999996</v>
      </c>
      <c r="AC13" s="210"/>
      <c r="AD13" s="197"/>
      <c r="AE13" s="187" t="s">
        <v>118</v>
      </c>
      <c r="AF13" s="188" t="s">
        <v>124</v>
      </c>
      <c r="AG13" s="188">
        <v>196</v>
      </c>
      <c r="AH13" s="203" t="s">
        <v>21</v>
      </c>
      <c r="AI13" s="204">
        <v>1.35</v>
      </c>
    </row>
    <row r="14" spans="1:35" ht="16.5" customHeight="1" thickBot="1" x14ac:dyDescent="0.35">
      <c r="A14">
        <f t="shared" si="0"/>
        <v>9</v>
      </c>
      <c r="B14" s="184" t="s">
        <v>44</v>
      </c>
      <c r="C14" s="185" t="s">
        <v>52</v>
      </c>
      <c r="D14" s="186">
        <v>210</v>
      </c>
      <c r="E14" s="186">
        <v>953</v>
      </c>
      <c r="F14" s="260" t="s">
        <v>21</v>
      </c>
      <c r="G14" s="261">
        <v>1.8100000000000003</v>
      </c>
      <c r="H14" s="214"/>
      <c r="J14" s="191" t="s">
        <v>64</v>
      </c>
      <c r="K14" s="193">
        <v>1676.7</v>
      </c>
      <c r="L14" s="193">
        <v>2875</v>
      </c>
      <c r="M14" s="194" t="s">
        <v>65</v>
      </c>
      <c r="N14" s="212">
        <v>8.68</v>
      </c>
      <c r="O14" s="213" t="s">
        <v>125</v>
      </c>
      <c r="Q14" s="205" t="s">
        <v>78</v>
      </c>
      <c r="R14" s="206">
        <v>5050.6779999999999</v>
      </c>
      <c r="S14" s="207">
        <v>12184</v>
      </c>
      <c r="T14" s="208" t="s">
        <v>21</v>
      </c>
      <c r="U14" s="209">
        <v>7.84</v>
      </c>
      <c r="V14" s="210"/>
      <c r="X14" s="191" t="s">
        <v>43</v>
      </c>
      <c r="Y14" s="193">
        <v>5140</v>
      </c>
      <c r="Z14" s="192">
        <v>9030</v>
      </c>
      <c r="AA14" s="194" t="s">
        <v>21</v>
      </c>
      <c r="AB14" s="195">
        <v>17.254999999999995</v>
      </c>
      <c r="AC14" s="196" t="s">
        <v>126</v>
      </c>
      <c r="AD14" s="197"/>
      <c r="AE14" s="187" t="s">
        <v>60</v>
      </c>
      <c r="AF14" s="188">
        <v>74</v>
      </c>
      <c r="AG14" s="188">
        <v>159</v>
      </c>
      <c r="AH14" s="203" t="s">
        <v>21</v>
      </c>
      <c r="AI14" s="204">
        <v>0.28000000000000003</v>
      </c>
    </row>
    <row r="15" spans="1:35" ht="15.75" customHeight="1" x14ac:dyDescent="0.3">
      <c r="A15">
        <f t="shared" si="0"/>
        <v>10</v>
      </c>
      <c r="B15" s="200"/>
      <c r="C15" s="185" t="s">
        <v>54</v>
      </c>
      <c r="D15" s="186">
        <v>202</v>
      </c>
      <c r="E15" s="186">
        <v>702</v>
      </c>
      <c r="F15" s="260" t="s">
        <v>21</v>
      </c>
      <c r="G15" s="261">
        <v>1.4260000000000002</v>
      </c>
      <c r="H15" s="214"/>
      <c r="J15" s="187" t="s">
        <v>78</v>
      </c>
      <c r="K15" s="188">
        <v>5050.6779999999999</v>
      </c>
      <c r="L15" s="188">
        <v>12184</v>
      </c>
      <c r="M15" s="171" t="s">
        <v>21</v>
      </c>
      <c r="N15" s="189">
        <v>7.84</v>
      </c>
      <c r="O15" s="215"/>
      <c r="Q15" s="191" t="s">
        <v>74</v>
      </c>
      <c r="R15" s="192">
        <v>4380.2179999999998</v>
      </c>
      <c r="S15" s="193">
        <v>8470</v>
      </c>
      <c r="T15" s="194" t="s">
        <v>65</v>
      </c>
      <c r="U15" s="195">
        <v>7.54</v>
      </c>
      <c r="V15" s="213" t="s">
        <v>127</v>
      </c>
      <c r="X15" s="187" t="s">
        <v>74</v>
      </c>
      <c r="Y15" s="188">
        <v>4380.2179999999998</v>
      </c>
      <c r="Z15" s="201">
        <v>8470</v>
      </c>
      <c r="AA15" s="171" t="s">
        <v>65</v>
      </c>
      <c r="AB15" s="202">
        <v>7.54</v>
      </c>
      <c r="AC15" s="190"/>
      <c r="AD15" s="197"/>
      <c r="AE15" s="187" t="s">
        <v>47</v>
      </c>
      <c r="AF15" s="188">
        <v>48</v>
      </c>
      <c r="AG15" s="188">
        <v>148</v>
      </c>
      <c r="AH15" s="203" t="s">
        <v>21</v>
      </c>
      <c r="AI15" s="204">
        <v>0.96640000000000004</v>
      </c>
    </row>
    <row r="16" spans="1:35" ht="15.75" x14ac:dyDescent="0.3">
      <c r="A16">
        <f t="shared" si="0"/>
        <v>11</v>
      </c>
      <c r="B16" s="200"/>
      <c r="C16" s="185" t="s">
        <v>55</v>
      </c>
      <c r="D16" s="186">
        <v>159</v>
      </c>
      <c r="E16" s="186">
        <v>505</v>
      </c>
      <c r="F16" s="260" t="s">
        <v>21</v>
      </c>
      <c r="G16" s="261">
        <v>0.46400000000000002</v>
      </c>
      <c r="H16" s="214"/>
      <c r="J16" s="187" t="s">
        <v>74</v>
      </c>
      <c r="K16" s="188">
        <v>4380.2179999999998</v>
      </c>
      <c r="L16" s="188">
        <v>8470</v>
      </c>
      <c r="M16" s="171" t="s">
        <v>65</v>
      </c>
      <c r="N16" s="189">
        <v>7.54</v>
      </c>
      <c r="O16" s="215"/>
      <c r="Q16" s="187" t="s">
        <v>128</v>
      </c>
      <c r="R16" s="201">
        <v>1700</v>
      </c>
      <c r="S16" s="188">
        <v>5436</v>
      </c>
      <c r="T16" s="171" t="s">
        <v>65</v>
      </c>
      <c r="U16" s="202">
        <v>2.6999999999999997</v>
      </c>
      <c r="V16" s="215"/>
      <c r="X16" s="187" t="s">
        <v>128</v>
      </c>
      <c r="Y16" s="188">
        <v>1700</v>
      </c>
      <c r="Z16" s="201">
        <v>5436</v>
      </c>
      <c r="AA16" s="171" t="s">
        <v>65</v>
      </c>
      <c r="AB16" s="202">
        <v>2.6999999999999997</v>
      </c>
      <c r="AC16" s="190"/>
      <c r="AD16" s="197"/>
      <c r="AE16" s="187" t="s">
        <v>46</v>
      </c>
      <c r="AF16" s="188">
        <v>47</v>
      </c>
      <c r="AG16" s="188">
        <v>148</v>
      </c>
      <c r="AH16" s="203" t="s">
        <v>21</v>
      </c>
      <c r="AI16" s="204">
        <v>0.64700000000000002</v>
      </c>
    </row>
    <row r="17" spans="1:35" ht="15.75" x14ac:dyDescent="0.3">
      <c r="A17">
        <f t="shared" si="0"/>
        <v>12</v>
      </c>
      <c r="B17" s="200"/>
      <c r="C17" s="218" t="s">
        <v>122</v>
      </c>
      <c r="D17" s="219">
        <v>77.3</v>
      </c>
      <c r="E17" s="219">
        <v>218</v>
      </c>
      <c r="F17" s="260" t="s">
        <v>21</v>
      </c>
      <c r="G17" s="261">
        <v>0.128</v>
      </c>
      <c r="H17" s="214"/>
      <c r="J17" s="187" t="s">
        <v>128</v>
      </c>
      <c r="K17" s="188">
        <v>1700</v>
      </c>
      <c r="L17" s="188">
        <v>5436</v>
      </c>
      <c r="M17" s="171" t="s">
        <v>65</v>
      </c>
      <c r="N17" s="189">
        <v>2.6999999999999997</v>
      </c>
      <c r="O17" s="215"/>
      <c r="Q17" s="187" t="s">
        <v>64</v>
      </c>
      <c r="R17" s="201">
        <v>1676.7</v>
      </c>
      <c r="S17" s="188">
        <v>2875</v>
      </c>
      <c r="T17" s="171" t="s">
        <v>65</v>
      </c>
      <c r="U17" s="202">
        <v>8.68</v>
      </c>
      <c r="V17" s="215"/>
      <c r="X17" s="187" t="s">
        <v>83</v>
      </c>
      <c r="Y17" s="188">
        <v>1107</v>
      </c>
      <c r="Z17" s="201">
        <v>3253</v>
      </c>
      <c r="AA17" s="171" t="s">
        <v>65</v>
      </c>
      <c r="AB17" s="202">
        <v>2.5539999999999998</v>
      </c>
      <c r="AC17" s="190"/>
      <c r="AD17" s="197"/>
      <c r="AE17" s="187" t="s">
        <v>123</v>
      </c>
      <c r="AF17" s="188">
        <v>8.91</v>
      </c>
      <c r="AG17" s="188">
        <v>38</v>
      </c>
      <c r="AH17" s="203" t="s">
        <v>21</v>
      </c>
      <c r="AI17" s="204">
        <v>0.188</v>
      </c>
    </row>
    <row r="18" spans="1:35" ht="16.5" thickBot="1" x14ac:dyDescent="0.35">
      <c r="A18">
        <f t="shared" si="0"/>
        <v>13</v>
      </c>
      <c r="B18" s="216"/>
      <c r="C18" s="218" t="s">
        <v>60</v>
      </c>
      <c r="D18" s="219">
        <v>74</v>
      </c>
      <c r="E18" s="219">
        <v>159</v>
      </c>
      <c r="F18" s="260" t="s">
        <v>21</v>
      </c>
      <c r="G18" s="261">
        <v>0.28000000000000003</v>
      </c>
      <c r="H18" s="170"/>
      <c r="J18" s="187" t="s">
        <v>83</v>
      </c>
      <c r="K18" s="188">
        <v>1107</v>
      </c>
      <c r="L18" s="188">
        <v>3253</v>
      </c>
      <c r="M18" s="171" t="s">
        <v>65</v>
      </c>
      <c r="N18" s="189">
        <v>2.5539999999999998</v>
      </c>
      <c r="O18" s="215"/>
      <c r="Q18" s="187" t="s">
        <v>83</v>
      </c>
      <c r="R18" s="201">
        <v>1107</v>
      </c>
      <c r="S18" s="188">
        <v>3253</v>
      </c>
      <c r="T18" s="171" t="s">
        <v>65</v>
      </c>
      <c r="U18" s="202">
        <v>2.5539999999999998</v>
      </c>
      <c r="V18" s="215"/>
      <c r="X18" s="205" t="s">
        <v>64</v>
      </c>
      <c r="Y18" s="207">
        <v>1676.7</v>
      </c>
      <c r="Z18" s="206">
        <v>2875</v>
      </c>
      <c r="AA18" s="208" t="s">
        <v>65</v>
      </c>
      <c r="AB18" s="209">
        <v>8.68</v>
      </c>
      <c r="AC18" s="210"/>
      <c r="AD18" s="197"/>
      <c r="AE18" s="205" t="s">
        <v>117</v>
      </c>
      <c r="AF18" s="207" t="s">
        <v>124</v>
      </c>
      <c r="AG18" s="207">
        <v>20</v>
      </c>
      <c r="AH18" s="220" t="s">
        <v>21</v>
      </c>
      <c r="AI18" s="221">
        <v>2.2160000000000002</v>
      </c>
    </row>
    <row r="19" spans="1:35" ht="15.75" customHeight="1" thickBot="1" x14ac:dyDescent="0.35">
      <c r="A19">
        <f t="shared" si="0"/>
        <v>14</v>
      </c>
      <c r="B19" s="184" t="s">
        <v>129</v>
      </c>
      <c r="C19" s="185" t="s">
        <v>87</v>
      </c>
      <c r="D19" s="186">
        <v>31.62</v>
      </c>
      <c r="E19" s="186">
        <v>133</v>
      </c>
      <c r="F19" s="260" t="s">
        <v>112</v>
      </c>
      <c r="G19" s="263">
        <v>0.124</v>
      </c>
      <c r="H19" s="170"/>
      <c r="J19" s="187" t="s">
        <v>24</v>
      </c>
      <c r="K19" s="188">
        <v>673</v>
      </c>
      <c r="L19" s="188">
        <v>976</v>
      </c>
      <c r="M19" s="171" t="s">
        <v>112</v>
      </c>
      <c r="N19" s="189">
        <v>2.2160000000000002</v>
      </c>
      <c r="O19" s="215"/>
      <c r="Q19" s="187" t="s">
        <v>24</v>
      </c>
      <c r="R19" s="201">
        <v>673</v>
      </c>
      <c r="S19" s="188">
        <v>976</v>
      </c>
      <c r="T19" s="171" t="s">
        <v>112</v>
      </c>
      <c r="U19" s="202">
        <v>2.2160000000000002</v>
      </c>
      <c r="V19" s="215"/>
      <c r="X19" s="187" t="s">
        <v>24</v>
      </c>
      <c r="Y19" s="188">
        <v>673</v>
      </c>
      <c r="Z19" s="201">
        <v>976</v>
      </c>
      <c r="AA19" s="171" t="s">
        <v>112</v>
      </c>
      <c r="AB19" s="202">
        <v>2.2160000000000002</v>
      </c>
      <c r="AC19" s="213" t="s">
        <v>130</v>
      </c>
      <c r="AD19" s="222"/>
      <c r="AE19" s="223" t="s">
        <v>72</v>
      </c>
      <c r="AF19" s="224">
        <v>11739.855209350586</v>
      </c>
      <c r="AG19" s="224">
        <v>28263</v>
      </c>
      <c r="AH19" s="225" t="s">
        <v>115</v>
      </c>
      <c r="AI19" s="226">
        <v>21.349999999999994</v>
      </c>
    </row>
    <row r="20" spans="1:35" ht="15.75" x14ac:dyDescent="0.3">
      <c r="A20">
        <f t="shared" si="0"/>
        <v>15</v>
      </c>
      <c r="B20" s="200"/>
      <c r="C20" s="185" t="s">
        <v>83</v>
      </c>
      <c r="D20" s="186">
        <v>1107</v>
      </c>
      <c r="E20" s="186">
        <v>3253</v>
      </c>
      <c r="F20" s="260" t="s">
        <v>65</v>
      </c>
      <c r="G20" s="261">
        <v>2.5539999999999998</v>
      </c>
      <c r="H20" s="169"/>
      <c r="J20" s="187" t="s">
        <v>117</v>
      </c>
      <c r="K20" s="188" t="s">
        <v>124</v>
      </c>
      <c r="L20" s="188">
        <v>20</v>
      </c>
      <c r="M20" s="171" t="s">
        <v>21</v>
      </c>
      <c r="N20" s="189">
        <v>2.2160000000000002</v>
      </c>
      <c r="O20" s="215"/>
      <c r="Q20" s="187" t="s">
        <v>52</v>
      </c>
      <c r="R20" s="201">
        <v>210</v>
      </c>
      <c r="S20" s="188">
        <v>953</v>
      </c>
      <c r="T20" s="171" t="s">
        <v>21</v>
      </c>
      <c r="U20" s="202">
        <v>1.8100000000000003</v>
      </c>
      <c r="V20" s="215"/>
      <c r="X20" s="187" t="s">
        <v>52</v>
      </c>
      <c r="Y20" s="188">
        <v>210</v>
      </c>
      <c r="Z20" s="201">
        <v>953</v>
      </c>
      <c r="AA20" s="171" t="s">
        <v>21</v>
      </c>
      <c r="AB20" s="202">
        <v>1.8100000000000003</v>
      </c>
      <c r="AC20" s="215"/>
      <c r="AD20" s="222"/>
      <c r="AE20" s="191" t="s">
        <v>19</v>
      </c>
      <c r="AF20" s="193">
        <v>12360</v>
      </c>
      <c r="AG20" s="193">
        <v>17092</v>
      </c>
      <c r="AH20" s="198" t="s">
        <v>112</v>
      </c>
      <c r="AI20" s="199">
        <v>27.660000000000004</v>
      </c>
    </row>
    <row r="21" spans="1:35" ht="15.75" x14ac:dyDescent="0.3">
      <c r="A21">
        <f t="shared" si="0"/>
        <v>16</v>
      </c>
      <c r="B21" s="200"/>
      <c r="C21" s="185" t="s">
        <v>74</v>
      </c>
      <c r="D21" s="186">
        <v>4380.2179999999998</v>
      </c>
      <c r="E21" s="186">
        <v>8470</v>
      </c>
      <c r="F21" s="264" t="s">
        <v>65</v>
      </c>
      <c r="G21" s="265">
        <v>7.54</v>
      </c>
      <c r="J21" s="187" t="s">
        <v>131</v>
      </c>
      <c r="K21" s="188" t="s">
        <v>124</v>
      </c>
      <c r="L21" s="188" t="s">
        <v>124</v>
      </c>
      <c r="M21" s="171" t="s">
        <v>65</v>
      </c>
      <c r="N21" s="189">
        <v>1.92</v>
      </c>
      <c r="O21" s="215"/>
      <c r="Q21" s="187" t="s">
        <v>54</v>
      </c>
      <c r="R21" s="201">
        <v>202</v>
      </c>
      <c r="S21" s="188">
        <v>702</v>
      </c>
      <c r="T21" s="171" t="s">
        <v>21</v>
      </c>
      <c r="U21" s="202">
        <v>1.4260000000000002</v>
      </c>
      <c r="V21" s="215"/>
      <c r="X21" s="187" t="s">
        <v>54</v>
      </c>
      <c r="Y21" s="188">
        <v>202</v>
      </c>
      <c r="Z21" s="201">
        <v>702</v>
      </c>
      <c r="AA21" s="171" t="s">
        <v>21</v>
      </c>
      <c r="AB21" s="202">
        <v>1.4260000000000002</v>
      </c>
      <c r="AC21" s="215"/>
      <c r="AD21" s="222"/>
      <c r="AE21" s="187" t="s">
        <v>24</v>
      </c>
      <c r="AF21" s="188">
        <v>673</v>
      </c>
      <c r="AG21" s="188">
        <v>976</v>
      </c>
      <c r="AH21" s="203" t="s">
        <v>112</v>
      </c>
      <c r="AI21" s="204">
        <v>2.2160000000000002</v>
      </c>
    </row>
    <row r="22" spans="1:35" ht="16.5" thickBot="1" x14ac:dyDescent="0.35">
      <c r="A22">
        <f t="shared" si="0"/>
        <v>17</v>
      </c>
      <c r="B22" s="200"/>
      <c r="C22" s="185" t="s">
        <v>78</v>
      </c>
      <c r="D22" s="186">
        <v>5050.6779999999999</v>
      </c>
      <c r="E22" s="186">
        <v>12184</v>
      </c>
      <c r="F22" s="264" t="s">
        <v>21</v>
      </c>
      <c r="G22" s="262">
        <v>7.84</v>
      </c>
      <c r="J22" s="187" t="s">
        <v>52</v>
      </c>
      <c r="K22" s="188">
        <v>210</v>
      </c>
      <c r="L22" s="188">
        <v>953</v>
      </c>
      <c r="M22" s="171" t="s">
        <v>21</v>
      </c>
      <c r="N22" s="189">
        <v>1.8100000000000003</v>
      </c>
      <c r="O22" s="215"/>
      <c r="Q22" s="187" t="s">
        <v>55</v>
      </c>
      <c r="R22" s="201">
        <v>159</v>
      </c>
      <c r="S22" s="188">
        <v>505</v>
      </c>
      <c r="T22" s="171" t="s">
        <v>21</v>
      </c>
      <c r="U22" s="202">
        <v>0.46400000000000002</v>
      </c>
      <c r="V22" s="215"/>
      <c r="X22" s="187" t="s">
        <v>55</v>
      </c>
      <c r="Y22" s="188">
        <v>159</v>
      </c>
      <c r="Z22" s="201">
        <v>505</v>
      </c>
      <c r="AA22" s="171" t="s">
        <v>21</v>
      </c>
      <c r="AB22" s="202">
        <v>0.46400000000000002</v>
      </c>
      <c r="AC22" s="215"/>
      <c r="AD22" s="222"/>
      <c r="AE22" s="205" t="s">
        <v>87</v>
      </c>
      <c r="AF22" s="207">
        <v>31.62</v>
      </c>
      <c r="AG22" s="207">
        <v>133</v>
      </c>
      <c r="AH22" s="220" t="s">
        <v>112</v>
      </c>
      <c r="AI22" s="221">
        <v>0.124</v>
      </c>
    </row>
    <row r="23" spans="1:35" ht="15.75" x14ac:dyDescent="0.3">
      <c r="A23">
        <f t="shared" si="0"/>
        <v>18</v>
      </c>
      <c r="B23" s="200"/>
      <c r="C23" s="185" t="s">
        <v>67</v>
      </c>
      <c r="D23" s="186">
        <v>6377.9699999999993</v>
      </c>
      <c r="E23" s="186">
        <v>14957</v>
      </c>
      <c r="F23" s="260" t="s">
        <v>65</v>
      </c>
      <c r="G23" s="265">
        <v>12.673999999999999</v>
      </c>
      <c r="J23" s="187" t="s">
        <v>54</v>
      </c>
      <c r="K23" s="188">
        <v>202</v>
      </c>
      <c r="L23" s="188">
        <v>702</v>
      </c>
      <c r="M23" s="171" t="s">
        <v>21</v>
      </c>
      <c r="N23" s="189">
        <v>1.4260000000000002</v>
      </c>
      <c r="O23" s="215"/>
      <c r="Q23" s="187" t="s">
        <v>122</v>
      </c>
      <c r="R23" s="201">
        <v>77.3</v>
      </c>
      <c r="S23" s="188">
        <v>218</v>
      </c>
      <c r="T23" s="171" t="s">
        <v>21</v>
      </c>
      <c r="U23" s="202">
        <v>0.128</v>
      </c>
      <c r="V23" s="215"/>
      <c r="X23" s="187" t="s">
        <v>122</v>
      </c>
      <c r="Y23" s="188">
        <v>77.3</v>
      </c>
      <c r="Z23" s="201">
        <v>218</v>
      </c>
      <c r="AA23" s="171" t="s">
        <v>21</v>
      </c>
      <c r="AB23" s="202">
        <v>0.128</v>
      </c>
      <c r="AC23" s="215"/>
      <c r="AD23" s="222"/>
      <c r="AE23" s="191" t="s">
        <v>81</v>
      </c>
      <c r="AF23" s="193">
        <v>6340.8040000000001</v>
      </c>
      <c r="AG23" s="193">
        <v>23104</v>
      </c>
      <c r="AH23" s="198" t="s">
        <v>65</v>
      </c>
      <c r="AI23" s="199">
        <v>11.637999999999998</v>
      </c>
    </row>
    <row r="24" spans="1:35" ht="15.75" x14ac:dyDescent="0.3">
      <c r="A24">
        <f t="shared" si="0"/>
        <v>19</v>
      </c>
      <c r="B24" s="200"/>
      <c r="C24" s="185" t="s">
        <v>81</v>
      </c>
      <c r="D24" s="186">
        <v>6340.8040000000001</v>
      </c>
      <c r="E24" s="186">
        <v>23104</v>
      </c>
      <c r="F24" s="260" t="s">
        <v>65</v>
      </c>
      <c r="G24" s="265">
        <v>11.637999999999998</v>
      </c>
      <c r="J24" s="187" t="s">
        <v>118</v>
      </c>
      <c r="K24" s="188">
        <v>0</v>
      </c>
      <c r="L24" s="188">
        <v>196</v>
      </c>
      <c r="M24" s="171" t="s">
        <v>21</v>
      </c>
      <c r="N24" s="189">
        <v>1.35</v>
      </c>
      <c r="O24" s="215"/>
      <c r="Q24" s="187" t="s">
        <v>60</v>
      </c>
      <c r="R24" s="201">
        <v>74</v>
      </c>
      <c r="S24" s="188">
        <v>159</v>
      </c>
      <c r="T24" s="171" t="s">
        <v>21</v>
      </c>
      <c r="U24" s="202">
        <v>0.28000000000000003</v>
      </c>
      <c r="V24" s="215"/>
      <c r="X24" s="187" t="s">
        <v>118</v>
      </c>
      <c r="Y24" s="188" t="s">
        <v>124</v>
      </c>
      <c r="Z24" s="201">
        <v>196</v>
      </c>
      <c r="AA24" s="171" t="s">
        <v>21</v>
      </c>
      <c r="AB24" s="202">
        <v>1.35</v>
      </c>
      <c r="AC24" s="215"/>
      <c r="AD24" s="222"/>
      <c r="AE24" s="187" t="s">
        <v>67</v>
      </c>
      <c r="AF24" s="188">
        <v>6377.9699999999993</v>
      </c>
      <c r="AG24" s="188">
        <v>14957</v>
      </c>
      <c r="AH24" s="203" t="s">
        <v>65</v>
      </c>
      <c r="AI24" s="204">
        <v>12.673999999999999</v>
      </c>
    </row>
    <row r="25" spans="1:35" ht="15.75" x14ac:dyDescent="0.3">
      <c r="A25">
        <f t="shared" si="0"/>
        <v>20</v>
      </c>
      <c r="B25" s="200"/>
      <c r="C25" s="218" t="s">
        <v>72</v>
      </c>
      <c r="D25" s="219">
        <v>11739.855209350586</v>
      </c>
      <c r="E25" s="219">
        <v>28263</v>
      </c>
      <c r="F25" s="260" t="s">
        <v>115</v>
      </c>
      <c r="G25" s="265">
        <v>21.349999999999994</v>
      </c>
      <c r="J25" s="187" t="s">
        <v>47</v>
      </c>
      <c r="K25" s="188">
        <v>48</v>
      </c>
      <c r="L25" s="188">
        <v>148</v>
      </c>
      <c r="M25" s="171" t="s">
        <v>21</v>
      </c>
      <c r="N25" s="189">
        <v>0.96640000000000004</v>
      </c>
      <c r="O25" s="215"/>
      <c r="Q25" s="187" t="s">
        <v>47</v>
      </c>
      <c r="R25" s="201">
        <v>48</v>
      </c>
      <c r="S25" s="188">
        <v>148</v>
      </c>
      <c r="T25" s="171" t="s">
        <v>21</v>
      </c>
      <c r="U25" s="202">
        <v>0.96640000000000004</v>
      </c>
      <c r="V25" s="215"/>
      <c r="X25" s="187" t="s">
        <v>60</v>
      </c>
      <c r="Y25" s="188">
        <v>74</v>
      </c>
      <c r="Z25" s="201">
        <v>159</v>
      </c>
      <c r="AA25" s="171" t="s">
        <v>21</v>
      </c>
      <c r="AB25" s="202">
        <v>0.28000000000000003</v>
      </c>
      <c r="AC25" s="215"/>
      <c r="AD25" s="222"/>
      <c r="AE25" s="187" t="s">
        <v>93</v>
      </c>
      <c r="AF25" s="188">
        <v>6100</v>
      </c>
      <c r="AG25" s="188">
        <v>12941</v>
      </c>
      <c r="AH25" s="203" t="s">
        <v>65</v>
      </c>
      <c r="AI25" s="204">
        <v>14.443999999999999</v>
      </c>
    </row>
    <row r="26" spans="1:35" ht="15.75" x14ac:dyDescent="0.3">
      <c r="A26">
        <f t="shared" si="0"/>
        <v>21</v>
      </c>
      <c r="B26" s="216"/>
      <c r="C26" s="185" t="s">
        <v>85</v>
      </c>
      <c r="D26" s="186">
        <v>10252.709999999999</v>
      </c>
      <c r="E26" s="186">
        <v>10771</v>
      </c>
      <c r="F26" s="260" t="s">
        <v>65</v>
      </c>
      <c r="G26" s="265">
        <v>23.199999999999996</v>
      </c>
      <c r="J26" s="187" t="s">
        <v>46</v>
      </c>
      <c r="K26" s="188">
        <v>47</v>
      </c>
      <c r="L26" s="188">
        <v>148</v>
      </c>
      <c r="M26" s="171" t="s">
        <v>21</v>
      </c>
      <c r="N26" s="189">
        <v>0.64700000000000002</v>
      </c>
      <c r="O26" s="215"/>
      <c r="Q26" s="187" t="s">
        <v>46</v>
      </c>
      <c r="R26" s="201">
        <v>47</v>
      </c>
      <c r="S26" s="188">
        <v>148</v>
      </c>
      <c r="T26" s="171" t="s">
        <v>21</v>
      </c>
      <c r="U26" s="202">
        <v>0.64700000000000002</v>
      </c>
      <c r="V26" s="215"/>
      <c r="X26" s="187" t="s">
        <v>47</v>
      </c>
      <c r="Y26" s="188">
        <v>48</v>
      </c>
      <c r="Z26" s="201">
        <v>148</v>
      </c>
      <c r="AA26" s="171" t="s">
        <v>21</v>
      </c>
      <c r="AB26" s="202">
        <v>0.96640000000000004</v>
      </c>
      <c r="AC26" s="215"/>
      <c r="AD26" s="222"/>
      <c r="AE26" s="187" t="s">
        <v>85</v>
      </c>
      <c r="AF26" s="188">
        <v>10252.709999999999</v>
      </c>
      <c r="AG26" s="188">
        <v>10771</v>
      </c>
      <c r="AH26" s="203" t="s">
        <v>65</v>
      </c>
      <c r="AI26" s="204">
        <v>23.199999999999996</v>
      </c>
    </row>
    <row r="27" spans="1:35" ht="15.75" x14ac:dyDescent="0.3">
      <c r="A27">
        <f t="shared" si="0"/>
        <v>22</v>
      </c>
      <c r="B27" s="185" t="s">
        <v>132</v>
      </c>
      <c r="C27" s="185" t="s">
        <v>39</v>
      </c>
      <c r="D27" s="186">
        <v>9824</v>
      </c>
      <c r="E27" s="219">
        <v>21407</v>
      </c>
      <c r="F27" s="260" t="s">
        <v>21</v>
      </c>
      <c r="G27" s="265">
        <v>16.120000000000005</v>
      </c>
      <c r="J27" s="187" t="s">
        <v>55</v>
      </c>
      <c r="K27" s="188">
        <v>159</v>
      </c>
      <c r="L27" s="188">
        <v>505</v>
      </c>
      <c r="M27" s="171" t="s">
        <v>21</v>
      </c>
      <c r="N27" s="189">
        <v>0.46400000000000002</v>
      </c>
      <c r="O27" s="215"/>
      <c r="Q27" s="187" t="s">
        <v>87</v>
      </c>
      <c r="R27" s="201">
        <v>31.62</v>
      </c>
      <c r="S27" s="188">
        <v>133</v>
      </c>
      <c r="T27" s="171" t="s">
        <v>112</v>
      </c>
      <c r="U27" s="202">
        <v>0.124</v>
      </c>
      <c r="V27" s="215"/>
      <c r="X27" s="187" t="s">
        <v>46</v>
      </c>
      <c r="Y27" s="188">
        <v>47</v>
      </c>
      <c r="Z27" s="201">
        <v>148</v>
      </c>
      <c r="AA27" s="171" t="s">
        <v>21</v>
      </c>
      <c r="AB27" s="202">
        <v>0.64700000000000002</v>
      </c>
      <c r="AC27" s="215"/>
      <c r="AD27" s="222"/>
      <c r="AE27" s="187" t="s">
        <v>74</v>
      </c>
      <c r="AF27" s="188">
        <v>4380.2179999999998</v>
      </c>
      <c r="AG27" s="188">
        <v>8470</v>
      </c>
      <c r="AH27" s="203" t="s">
        <v>65</v>
      </c>
      <c r="AI27" s="204">
        <v>7.54</v>
      </c>
    </row>
    <row r="28" spans="1:35" ht="15.75" x14ac:dyDescent="0.3">
      <c r="A28">
        <f t="shared" si="0"/>
        <v>23</v>
      </c>
      <c r="B28" s="184" t="s">
        <v>94</v>
      </c>
      <c r="C28" s="185" t="s">
        <v>93</v>
      </c>
      <c r="D28" s="186">
        <v>6100</v>
      </c>
      <c r="E28" s="186">
        <v>12941</v>
      </c>
      <c r="F28" s="260" t="s">
        <v>65</v>
      </c>
      <c r="G28" s="265">
        <v>14.443999999999999</v>
      </c>
      <c r="J28" s="187" t="s">
        <v>60</v>
      </c>
      <c r="K28" s="188">
        <v>74</v>
      </c>
      <c r="L28" s="188">
        <v>159</v>
      </c>
      <c r="M28" s="171" t="s">
        <v>21</v>
      </c>
      <c r="N28" s="189">
        <v>0.28000000000000003</v>
      </c>
      <c r="O28" s="215"/>
      <c r="Q28" s="187" t="s">
        <v>123</v>
      </c>
      <c r="R28" s="201">
        <v>8.91</v>
      </c>
      <c r="S28" s="188">
        <v>38</v>
      </c>
      <c r="T28" s="171" t="s">
        <v>21</v>
      </c>
      <c r="U28" s="202">
        <v>0.188</v>
      </c>
      <c r="V28" s="215"/>
      <c r="X28" s="187" t="s">
        <v>87</v>
      </c>
      <c r="Y28" s="188">
        <v>31.62</v>
      </c>
      <c r="Z28" s="201">
        <v>133</v>
      </c>
      <c r="AA28" s="171" t="s">
        <v>112</v>
      </c>
      <c r="AB28" s="202">
        <v>0.124</v>
      </c>
      <c r="AC28" s="215"/>
      <c r="AD28" s="222"/>
      <c r="AE28" s="187" t="s">
        <v>128</v>
      </c>
      <c r="AF28" s="188">
        <v>1700</v>
      </c>
      <c r="AG28" s="188">
        <v>5436</v>
      </c>
      <c r="AH28" s="203" t="s">
        <v>65</v>
      </c>
      <c r="AI28" s="204">
        <v>2.6999999999999997</v>
      </c>
    </row>
    <row r="29" spans="1:35" ht="15.75" x14ac:dyDescent="0.3">
      <c r="A29">
        <f t="shared" si="0"/>
        <v>24</v>
      </c>
      <c r="B29" s="216"/>
      <c r="C29" s="185" t="s">
        <v>128</v>
      </c>
      <c r="D29" s="219">
        <v>1700</v>
      </c>
      <c r="E29" s="219">
        <v>5436</v>
      </c>
      <c r="F29" s="260" t="s">
        <v>65</v>
      </c>
      <c r="G29" s="265">
        <v>2.6999999999999997</v>
      </c>
      <c r="J29" s="187" t="s">
        <v>123</v>
      </c>
      <c r="K29" s="188">
        <v>8.91</v>
      </c>
      <c r="L29" s="188">
        <v>38</v>
      </c>
      <c r="M29" s="171" t="s">
        <v>21</v>
      </c>
      <c r="N29" s="189">
        <v>0.188</v>
      </c>
      <c r="O29" s="215"/>
      <c r="Q29" s="187" t="s">
        <v>117</v>
      </c>
      <c r="R29" s="201" t="s">
        <v>124</v>
      </c>
      <c r="S29" s="188">
        <v>20</v>
      </c>
      <c r="T29" s="171" t="s">
        <v>21</v>
      </c>
      <c r="U29" s="202">
        <v>2.2160000000000002</v>
      </c>
      <c r="V29" s="215"/>
      <c r="X29" s="187" t="s">
        <v>123</v>
      </c>
      <c r="Y29" s="188">
        <v>8.91</v>
      </c>
      <c r="Z29" s="201">
        <v>38</v>
      </c>
      <c r="AA29" s="171" t="s">
        <v>21</v>
      </c>
      <c r="AB29" s="202">
        <v>0.188</v>
      </c>
      <c r="AC29" s="215"/>
      <c r="AD29" s="222"/>
      <c r="AE29" s="187" t="s">
        <v>83</v>
      </c>
      <c r="AF29" s="188">
        <v>1107</v>
      </c>
      <c r="AG29" s="188">
        <v>3253</v>
      </c>
      <c r="AH29" s="203" t="s">
        <v>65</v>
      </c>
      <c r="AI29" s="204">
        <v>2.5539999999999998</v>
      </c>
    </row>
    <row r="30" spans="1:35" ht="15.75" x14ac:dyDescent="0.3">
      <c r="A30">
        <f t="shared" si="0"/>
        <v>25</v>
      </c>
      <c r="B30" s="216"/>
      <c r="C30" s="185" t="s">
        <v>131</v>
      </c>
      <c r="D30" s="219"/>
      <c r="E30" s="219"/>
      <c r="F30" s="260" t="s">
        <v>65</v>
      </c>
      <c r="G30" s="265">
        <v>1.92</v>
      </c>
      <c r="J30" s="187" t="s">
        <v>122</v>
      </c>
      <c r="K30" s="188">
        <v>77.3</v>
      </c>
      <c r="L30" s="188">
        <v>218</v>
      </c>
      <c r="M30" s="171" t="s">
        <v>21</v>
      </c>
      <c r="N30" s="189">
        <v>0.128</v>
      </c>
      <c r="O30" s="215"/>
      <c r="Q30" s="187" t="s">
        <v>131</v>
      </c>
      <c r="R30" s="201" t="str">
        <f>+R29</f>
        <v>Sin datos</v>
      </c>
      <c r="S30" s="188" t="str">
        <f>+R30</f>
        <v>Sin datos</v>
      </c>
      <c r="T30" s="171" t="s">
        <v>65</v>
      </c>
      <c r="U30" s="202">
        <v>1.92</v>
      </c>
      <c r="V30" s="215"/>
      <c r="X30" s="187" t="s">
        <v>117</v>
      </c>
      <c r="Y30" s="188" t="s">
        <v>124</v>
      </c>
      <c r="Z30" s="201">
        <v>20</v>
      </c>
      <c r="AA30" s="171" t="s">
        <v>21</v>
      </c>
      <c r="AB30" s="202">
        <v>2.2160000000000002</v>
      </c>
      <c r="AC30" s="215"/>
      <c r="AD30" s="222"/>
      <c r="AE30" s="187" t="s">
        <v>64</v>
      </c>
      <c r="AF30" s="188">
        <v>1676.7</v>
      </c>
      <c r="AG30" s="188">
        <v>2875</v>
      </c>
      <c r="AH30" s="203" t="s">
        <v>65</v>
      </c>
      <c r="AI30" s="204">
        <v>8.68</v>
      </c>
    </row>
    <row r="31" spans="1:35" ht="16.5" thickBot="1" x14ac:dyDescent="0.35">
      <c r="A31">
        <f t="shared" si="0"/>
        <v>26</v>
      </c>
      <c r="B31" s="185" t="s">
        <v>133</v>
      </c>
      <c r="C31" s="185" t="s">
        <v>64</v>
      </c>
      <c r="D31" s="186">
        <v>1676.7</v>
      </c>
      <c r="E31" s="186">
        <v>2875</v>
      </c>
      <c r="F31" s="260" t="s">
        <v>65</v>
      </c>
      <c r="G31" s="265">
        <v>8.68</v>
      </c>
      <c r="J31" s="205" t="s">
        <v>87</v>
      </c>
      <c r="K31" s="207">
        <v>31.62</v>
      </c>
      <c r="L31" s="207">
        <v>133</v>
      </c>
      <c r="M31" s="208" t="s">
        <v>112</v>
      </c>
      <c r="N31" s="211">
        <v>0.124</v>
      </c>
      <c r="O31" s="217"/>
      <c r="Q31" s="205" t="s">
        <v>118</v>
      </c>
      <c r="R31" s="206" t="str">
        <f>+R30</f>
        <v>Sin datos</v>
      </c>
      <c r="S31" s="207">
        <v>196</v>
      </c>
      <c r="T31" s="208" t="s">
        <v>21</v>
      </c>
      <c r="U31" s="209">
        <v>1.35</v>
      </c>
      <c r="V31" s="217"/>
      <c r="X31" s="205" t="s">
        <v>131</v>
      </c>
      <c r="Y31" s="207" t="s">
        <v>124</v>
      </c>
      <c r="Z31" s="206" t="s">
        <v>124</v>
      </c>
      <c r="AA31" s="208" t="s">
        <v>65</v>
      </c>
      <c r="AB31" s="209">
        <v>1.92</v>
      </c>
      <c r="AC31" s="217"/>
      <c r="AD31" s="222"/>
      <c r="AE31" s="205" t="s">
        <v>131</v>
      </c>
      <c r="AF31" s="207" t="s">
        <v>124</v>
      </c>
      <c r="AG31" s="207" t="s">
        <v>124</v>
      </c>
      <c r="AH31" s="220" t="s">
        <v>65</v>
      </c>
      <c r="AI31" s="221">
        <v>1.92</v>
      </c>
    </row>
    <row r="32" spans="1:35" ht="16.5" thickBot="1" x14ac:dyDescent="0.35">
      <c r="B32" s="228" t="s">
        <v>134</v>
      </c>
      <c r="C32" s="229"/>
      <c r="D32" s="230"/>
      <c r="E32" s="259">
        <f>SUM(E6:E27)+SUM(E28:E31)</f>
        <v>173979</v>
      </c>
      <c r="F32" s="266"/>
      <c r="G32" s="267">
        <v>187.39039999999997</v>
      </c>
      <c r="J32" s="231" t="s">
        <v>135</v>
      </c>
      <c r="K32" s="232">
        <f>SUM(K6:K31)</f>
        <v>83580.765209350575</v>
      </c>
      <c r="L32" s="232">
        <f t="shared" ref="L32:N32" si="1">SUM(L6:L31)</f>
        <v>173979</v>
      </c>
      <c r="M32" s="232"/>
      <c r="N32" s="233">
        <f t="shared" si="1"/>
        <v>187.39039999999994</v>
      </c>
      <c r="O32" s="234"/>
      <c r="Q32" s="235" t="s">
        <v>135</v>
      </c>
      <c r="R32" s="236">
        <f>SUM(R6:R31)</f>
        <v>83580.765209350575</v>
      </c>
      <c r="S32" s="236">
        <f t="shared" ref="S32" si="2">SUM(S6:S31)</f>
        <v>173979</v>
      </c>
      <c r="T32" s="236"/>
      <c r="U32" s="237">
        <f t="shared" ref="U32" si="3">SUM(U6:U31)</f>
        <v>187.39039999999994</v>
      </c>
      <c r="V32" s="238"/>
      <c r="X32" s="235" t="s">
        <v>135</v>
      </c>
      <c r="Y32" s="236">
        <f>SUM(Y6:Y31)</f>
        <v>83580.765209350589</v>
      </c>
      <c r="Z32" s="236">
        <f t="shared" ref="Z32" si="4">SUM(Z6:Z31)</f>
        <v>173979</v>
      </c>
      <c r="AA32" s="236"/>
      <c r="AB32" s="237">
        <f t="shared" ref="AB32" si="5">SUM(AB6:AB31)</f>
        <v>187.39039999999994</v>
      </c>
      <c r="AC32" s="238"/>
      <c r="AD32" s="239"/>
      <c r="AE32" s="235" t="s">
        <v>135</v>
      </c>
      <c r="AF32" s="236">
        <f>SUM(AF6:AF31)</f>
        <v>83580.765209350575</v>
      </c>
      <c r="AG32" s="236">
        <f t="shared" ref="AG32" si="6">SUM(AG6:AG31)</f>
        <v>173979</v>
      </c>
      <c r="AH32" s="236"/>
      <c r="AI32" s="240">
        <f t="shared" ref="AI32" si="7">SUM(AI6:AI31)</f>
        <v>187.39039999999994</v>
      </c>
    </row>
    <row r="34" spans="7:7" x14ac:dyDescent="0.25">
      <c r="G34" s="227"/>
    </row>
    <row r="35" spans="7:7" x14ac:dyDescent="0.25">
      <c r="G35" s="172"/>
    </row>
  </sheetData>
  <mergeCells count="12">
    <mergeCell ref="AC14:AC18"/>
    <mergeCell ref="V15:V31"/>
    <mergeCell ref="AC19:AC31"/>
    <mergeCell ref="B3:E3"/>
    <mergeCell ref="B4:E4"/>
    <mergeCell ref="O6:O10"/>
    <mergeCell ref="V6:V8"/>
    <mergeCell ref="AC6:AC9"/>
    <mergeCell ref="V9:V14"/>
    <mergeCell ref="AC10:AC13"/>
    <mergeCell ref="O11:O13"/>
    <mergeCell ref="O14:O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8B57A-7644-424E-9AA2-CF82C2AAAB5A}">
  <dimension ref="A2:I121"/>
  <sheetViews>
    <sheetView tabSelected="1" workbookViewId="0">
      <selection activeCell="L4" sqref="L4"/>
    </sheetView>
  </sheetViews>
  <sheetFormatPr baseColWidth="10" defaultRowHeight="12.75" x14ac:dyDescent="0.2"/>
  <cols>
    <col min="1" max="1" width="11.42578125" style="241"/>
    <col min="2" max="2" width="24.7109375" style="241" customWidth="1"/>
    <col min="3" max="3" width="7.5703125" style="241" customWidth="1"/>
    <col min="4" max="16384" width="11.42578125" style="241"/>
  </cols>
  <sheetData>
    <row r="2" spans="1:8" x14ac:dyDescent="0.2">
      <c r="D2" s="242" t="s">
        <v>139</v>
      </c>
    </row>
    <row r="3" spans="1:8" ht="13.5" x14ac:dyDescent="0.2">
      <c r="B3" s="175" t="s">
        <v>107</v>
      </c>
      <c r="C3" s="248"/>
      <c r="D3" s="249">
        <v>2014</v>
      </c>
      <c r="E3" s="249">
        <v>2015</v>
      </c>
      <c r="F3" s="249">
        <v>2016</v>
      </c>
      <c r="G3" s="249">
        <v>2017</v>
      </c>
      <c r="H3" s="249">
        <v>2018</v>
      </c>
    </row>
    <row r="4" spans="1:8" ht="14.25" x14ac:dyDescent="0.3">
      <c r="A4" s="243"/>
      <c r="B4" s="218" t="s">
        <v>19</v>
      </c>
      <c r="C4" s="167" t="s">
        <v>140</v>
      </c>
      <c r="D4" s="250">
        <v>20.61</v>
      </c>
      <c r="E4" s="250">
        <v>25</v>
      </c>
      <c r="F4" s="250">
        <v>25</v>
      </c>
      <c r="G4" s="250">
        <v>24.16</v>
      </c>
      <c r="H4" s="250">
        <v>22.560000000000002</v>
      </c>
    </row>
    <row r="5" spans="1:8" ht="14.25" x14ac:dyDescent="0.3">
      <c r="A5" s="243"/>
      <c r="B5" s="185" t="s">
        <v>39</v>
      </c>
      <c r="C5" s="167" t="s">
        <v>140</v>
      </c>
      <c r="D5" s="250">
        <v>10.079999999999998</v>
      </c>
      <c r="E5" s="250">
        <v>10.08</v>
      </c>
      <c r="F5" s="250">
        <v>15.75</v>
      </c>
      <c r="G5" s="250">
        <v>16.05</v>
      </c>
      <c r="H5" s="250">
        <v>16.120000000000005</v>
      </c>
    </row>
    <row r="6" spans="1:8" ht="14.25" x14ac:dyDescent="0.3">
      <c r="A6" s="243"/>
      <c r="B6" s="185" t="s">
        <v>78</v>
      </c>
      <c r="C6" s="167" t="s">
        <v>140</v>
      </c>
      <c r="D6" s="250">
        <v>8.2040000000000006</v>
      </c>
      <c r="E6" s="250">
        <v>8.2040000000000006</v>
      </c>
      <c r="F6" s="250">
        <v>8.2040000000000006</v>
      </c>
      <c r="G6" s="250">
        <v>8.2040000000000006</v>
      </c>
      <c r="H6" s="250">
        <v>7.84</v>
      </c>
    </row>
    <row r="7" spans="1:8" ht="14.25" x14ac:dyDescent="0.3">
      <c r="A7" s="245"/>
      <c r="B7" s="218" t="s">
        <v>72</v>
      </c>
      <c r="C7" s="167" t="s">
        <v>140</v>
      </c>
      <c r="D7" s="250">
        <v>17.149999999999999</v>
      </c>
      <c r="E7" s="250">
        <v>17.149999999999999</v>
      </c>
      <c r="F7" s="250">
        <v>21.349999999999994</v>
      </c>
      <c r="G7" s="250">
        <v>21.349999999999994</v>
      </c>
      <c r="H7" s="250">
        <v>21.349999999999994</v>
      </c>
    </row>
    <row r="8" spans="1:8" ht="14.25" x14ac:dyDescent="0.3">
      <c r="A8" s="245"/>
      <c r="B8" s="185" t="s">
        <v>81</v>
      </c>
      <c r="C8" s="167" t="s">
        <v>140</v>
      </c>
      <c r="D8" s="250">
        <v>7.64</v>
      </c>
      <c r="E8" s="250">
        <v>7.64</v>
      </c>
      <c r="F8" s="250">
        <v>9.64</v>
      </c>
      <c r="G8" s="250">
        <v>11.637999999999998</v>
      </c>
      <c r="H8" s="250">
        <v>11.637999999999998</v>
      </c>
    </row>
    <row r="9" spans="1:8" ht="14.25" x14ac:dyDescent="0.3">
      <c r="A9" s="245"/>
      <c r="B9" s="185" t="s">
        <v>68</v>
      </c>
      <c r="C9" s="167" t="s">
        <v>140</v>
      </c>
      <c r="D9" s="250">
        <v>7.2499999999999991</v>
      </c>
      <c r="E9" s="250">
        <v>7.9</v>
      </c>
      <c r="F9" s="250">
        <v>9.06</v>
      </c>
      <c r="G9" s="250">
        <v>10.866</v>
      </c>
      <c r="H9" s="250">
        <v>12.673999999999999</v>
      </c>
    </row>
    <row r="10" spans="1:8" ht="14.25" x14ac:dyDescent="0.3">
      <c r="A10" s="246"/>
      <c r="B10" s="185" t="s">
        <v>85</v>
      </c>
      <c r="C10" s="167" t="s">
        <v>140</v>
      </c>
      <c r="D10" s="250">
        <v>20.999999999999996</v>
      </c>
      <c r="E10" s="250">
        <v>20.999999999999996</v>
      </c>
      <c r="F10" s="250">
        <v>20.999999999999996</v>
      </c>
      <c r="G10" s="250">
        <v>20.999999999999996</v>
      </c>
      <c r="H10" s="250">
        <v>23.199999999999996</v>
      </c>
    </row>
    <row r="11" spans="1:8" ht="14.25" x14ac:dyDescent="0.3">
      <c r="A11" s="246"/>
      <c r="B11" s="185" t="s">
        <v>93</v>
      </c>
      <c r="C11" s="167" t="s">
        <v>140</v>
      </c>
      <c r="D11" s="250">
        <v>10.199000000000002</v>
      </c>
      <c r="E11" s="250">
        <v>9.23</v>
      </c>
      <c r="F11" s="250">
        <v>12.22</v>
      </c>
      <c r="G11" s="250">
        <v>15.419</v>
      </c>
      <c r="H11" s="250">
        <v>14.443999999999999</v>
      </c>
    </row>
    <row r="12" spans="1:8" ht="14.25" x14ac:dyDescent="0.3">
      <c r="A12" s="246"/>
      <c r="B12" s="185" t="s">
        <v>74</v>
      </c>
      <c r="C12" s="167" t="s">
        <v>140</v>
      </c>
      <c r="D12" s="250">
        <v>5.84</v>
      </c>
      <c r="E12" s="250">
        <v>5.84</v>
      </c>
      <c r="F12" s="250">
        <v>5.84</v>
      </c>
      <c r="G12" s="250">
        <v>5.84</v>
      </c>
      <c r="H12" s="250">
        <v>7.54</v>
      </c>
    </row>
    <row r="13" spans="1:8" ht="14.25" x14ac:dyDescent="0.3">
      <c r="A13" s="247"/>
      <c r="B13" s="185" t="s">
        <v>55</v>
      </c>
      <c r="C13" s="167" t="s">
        <v>140</v>
      </c>
      <c r="D13" s="250"/>
      <c r="E13" s="250"/>
      <c r="F13" s="250">
        <v>0.56999999999999995</v>
      </c>
      <c r="G13" s="250">
        <v>0.69499999999999995</v>
      </c>
      <c r="H13" s="250">
        <v>0.46400000000000002</v>
      </c>
    </row>
    <row r="14" spans="1:8" ht="14.25" x14ac:dyDescent="0.3">
      <c r="A14" s="247"/>
      <c r="B14" s="185" t="s">
        <v>47</v>
      </c>
      <c r="C14" s="167" t="s">
        <v>140</v>
      </c>
      <c r="D14" s="250"/>
      <c r="E14" s="250"/>
      <c r="F14" s="250"/>
      <c r="G14" s="250">
        <v>0.2</v>
      </c>
      <c r="H14" s="250">
        <v>0.96640000000000004</v>
      </c>
    </row>
    <row r="15" spans="1:8" ht="14.25" x14ac:dyDescent="0.3">
      <c r="A15" s="247"/>
      <c r="B15" s="185" t="s">
        <v>24</v>
      </c>
      <c r="C15" s="167" t="s">
        <v>140</v>
      </c>
      <c r="D15" s="250"/>
      <c r="E15" s="250">
        <v>1.42</v>
      </c>
      <c r="F15" s="250">
        <v>2.2160000000000002</v>
      </c>
      <c r="G15" s="250">
        <v>2.2160000000000002</v>
      </c>
      <c r="H15" s="250">
        <v>2.2160000000000002</v>
      </c>
    </row>
    <row r="18" spans="1:8" x14ac:dyDescent="0.2">
      <c r="D18" s="242" t="s">
        <v>141</v>
      </c>
    </row>
    <row r="19" spans="1:8" ht="13.5" x14ac:dyDescent="0.2">
      <c r="B19" s="175" t="s">
        <v>107</v>
      </c>
      <c r="C19" s="248"/>
      <c r="D19" s="249">
        <v>2014</v>
      </c>
      <c r="E19" s="249">
        <v>2015</v>
      </c>
      <c r="F19" s="249">
        <v>2016</v>
      </c>
      <c r="G19" s="249">
        <v>2017</v>
      </c>
      <c r="H19" s="249">
        <v>2018</v>
      </c>
    </row>
    <row r="20" spans="1:8" ht="14.25" x14ac:dyDescent="0.3">
      <c r="A20" s="243"/>
      <c r="B20" s="218" t="s">
        <v>19</v>
      </c>
      <c r="C20" s="167" t="s">
        <v>140</v>
      </c>
      <c r="D20" s="250">
        <v>15.96</v>
      </c>
      <c r="E20" s="250">
        <v>19.260000000000002</v>
      </c>
      <c r="F20" s="250">
        <v>19.66</v>
      </c>
      <c r="G20" s="250">
        <v>19.2</v>
      </c>
      <c r="H20" s="250">
        <v>19.500000000000004</v>
      </c>
    </row>
    <row r="21" spans="1:8" ht="14.25" x14ac:dyDescent="0.3">
      <c r="A21" s="243"/>
      <c r="B21" s="185" t="s">
        <v>39</v>
      </c>
      <c r="C21" s="167" t="s">
        <v>140</v>
      </c>
      <c r="D21" s="250">
        <v>9.2700000000000014</v>
      </c>
      <c r="E21" s="250">
        <v>9.27</v>
      </c>
      <c r="F21" s="250">
        <v>15.26</v>
      </c>
      <c r="G21" s="250">
        <v>15.709999999999992</v>
      </c>
      <c r="H21" s="250">
        <v>15.779999999999992</v>
      </c>
    </row>
    <row r="22" spans="1:8" ht="14.25" x14ac:dyDescent="0.3">
      <c r="A22" s="243"/>
      <c r="B22" s="185" t="s">
        <v>78</v>
      </c>
      <c r="C22" s="167" t="s">
        <v>140</v>
      </c>
      <c r="D22" s="250">
        <v>7.1010000000000009</v>
      </c>
      <c r="E22" s="250">
        <v>7.1010000000000009</v>
      </c>
      <c r="F22" s="250">
        <v>7.1010000000000009</v>
      </c>
      <c r="G22" s="250">
        <v>7.1010000000000009</v>
      </c>
      <c r="H22" s="250">
        <v>6.7919999999999998</v>
      </c>
    </row>
    <row r="23" spans="1:8" ht="14.25" x14ac:dyDescent="0.3">
      <c r="A23" s="245"/>
      <c r="B23" s="218" t="s">
        <v>72</v>
      </c>
      <c r="C23" s="167" t="s">
        <v>140</v>
      </c>
      <c r="D23" s="250">
        <v>14.999999999999998</v>
      </c>
      <c r="E23" s="250">
        <v>15</v>
      </c>
      <c r="F23" s="250">
        <v>19.05</v>
      </c>
      <c r="G23" s="250">
        <v>19.05</v>
      </c>
      <c r="H23" s="250">
        <v>19.05</v>
      </c>
    </row>
    <row r="24" spans="1:8" ht="14.25" x14ac:dyDescent="0.3">
      <c r="A24" s="245"/>
      <c r="B24" s="185" t="s">
        <v>81</v>
      </c>
      <c r="C24" s="167" t="s">
        <v>140</v>
      </c>
      <c r="D24" s="250">
        <v>6.48</v>
      </c>
      <c r="E24" s="250">
        <v>6.48</v>
      </c>
      <c r="F24" s="250">
        <v>8.1300000000000008</v>
      </c>
      <c r="G24" s="250">
        <v>8.5</v>
      </c>
      <c r="H24" s="250">
        <v>9.56</v>
      </c>
    </row>
    <row r="25" spans="1:8" ht="14.25" x14ac:dyDescent="0.3">
      <c r="A25" s="245"/>
      <c r="B25" s="185" t="s">
        <v>68</v>
      </c>
      <c r="C25" s="167" t="s">
        <v>140</v>
      </c>
      <c r="D25" s="250">
        <v>6.5</v>
      </c>
      <c r="E25" s="250">
        <v>7.1</v>
      </c>
      <c r="F25" s="250">
        <v>8.25</v>
      </c>
      <c r="G25" s="250">
        <v>10</v>
      </c>
      <c r="H25" s="250">
        <v>11.75</v>
      </c>
    </row>
    <row r="26" spans="1:8" ht="14.25" x14ac:dyDescent="0.3">
      <c r="A26" s="246"/>
      <c r="B26" s="185" t="s">
        <v>85</v>
      </c>
      <c r="C26" s="167" t="s">
        <v>140</v>
      </c>
      <c r="D26" s="250">
        <v>17.399999999999999</v>
      </c>
      <c r="E26" s="250">
        <v>17.399999999999999</v>
      </c>
      <c r="F26" s="250">
        <v>17.399999999999999</v>
      </c>
      <c r="G26" s="250">
        <v>17.399999999999999</v>
      </c>
      <c r="H26" s="250">
        <v>19.099999999999998</v>
      </c>
    </row>
    <row r="27" spans="1:8" ht="14.25" x14ac:dyDescent="0.3">
      <c r="A27" s="246"/>
      <c r="B27" s="185" t="s">
        <v>93</v>
      </c>
      <c r="C27" s="167" t="s">
        <v>140</v>
      </c>
      <c r="D27" s="250">
        <v>8.15</v>
      </c>
      <c r="E27" s="250">
        <v>7.35</v>
      </c>
      <c r="F27" s="250">
        <v>9.6</v>
      </c>
      <c r="G27" s="250">
        <v>12.399999999999999</v>
      </c>
      <c r="H27" s="250">
        <v>11.55</v>
      </c>
    </row>
    <row r="28" spans="1:8" ht="14.25" x14ac:dyDescent="0.3">
      <c r="A28" s="246"/>
      <c r="B28" s="185" t="s">
        <v>74</v>
      </c>
      <c r="C28" s="167" t="s">
        <v>140</v>
      </c>
      <c r="D28" s="250">
        <v>4.84</v>
      </c>
      <c r="E28" s="250">
        <v>4.84</v>
      </c>
      <c r="F28" s="250">
        <v>4.84</v>
      </c>
      <c r="G28" s="250">
        <v>4.84</v>
      </c>
      <c r="H28" s="250">
        <v>7.2</v>
      </c>
    </row>
    <row r="29" spans="1:8" ht="14.25" x14ac:dyDescent="0.3">
      <c r="A29" s="247"/>
      <c r="B29" s="185" t="s">
        <v>55</v>
      </c>
      <c r="C29" s="167" t="s">
        <v>140</v>
      </c>
      <c r="D29" s="250"/>
      <c r="E29" s="250"/>
      <c r="F29" s="250">
        <v>0.13</v>
      </c>
      <c r="G29" s="250">
        <v>0.64800000000000002</v>
      </c>
      <c r="H29" s="250">
        <v>0.39800000000000002</v>
      </c>
    </row>
    <row r="30" spans="1:8" ht="14.25" x14ac:dyDescent="0.3">
      <c r="A30" s="247"/>
      <c r="B30" s="185" t="s">
        <v>47</v>
      </c>
      <c r="C30" s="167" t="s">
        <v>140</v>
      </c>
      <c r="D30" s="250"/>
      <c r="E30" s="250"/>
      <c r="F30" s="250"/>
      <c r="G30" s="250">
        <v>0.17499999999999999</v>
      </c>
      <c r="H30" s="250">
        <v>0.77312000000000014</v>
      </c>
    </row>
    <row r="31" spans="1:8" ht="14.25" x14ac:dyDescent="0.3">
      <c r="A31" s="247"/>
      <c r="B31" s="185" t="s">
        <v>24</v>
      </c>
      <c r="C31" s="167" t="s">
        <v>140</v>
      </c>
      <c r="D31" s="250"/>
      <c r="E31" s="250">
        <v>1.1000000000000001</v>
      </c>
      <c r="F31" s="250">
        <v>1.2999999999999998</v>
      </c>
      <c r="G31" s="250">
        <v>1.2999999999999998</v>
      </c>
      <c r="H31" s="250">
        <v>1.2999999999999998</v>
      </c>
    </row>
    <row r="34" spans="1:9" x14ac:dyDescent="0.2">
      <c r="D34" s="242" t="s">
        <v>138</v>
      </c>
    </row>
    <row r="35" spans="1:9" ht="13.5" x14ac:dyDescent="0.2">
      <c r="B35" s="175" t="s">
        <v>107</v>
      </c>
      <c r="C35" s="248"/>
      <c r="D35" s="249">
        <v>2014</v>
      </c>
      <c r="E35" s="249">
        <v>2015</v>
      </c>
      <c r="F35" s="249">
        <v>2016</v>
      </c>
      <c r="G35" s="249">
        <v>2017</v>
      </c>
      <c r="H35" s="249">
        <v>2018</v>
      </c>
    </row>
    <row r="36" spans="1:9" ht="14.25" x14ac:dyDescent="0.3">
      <c r="A36" s="243"/>
      <c r="B36" s="218" t="s">
        <v>19</v>
      </c>
      <c r="C36" s="251"/>
      <c r="E36" s="244"/>
      <c r="F36" s="244"/>
      <c r="G36" s="244"/>
      <c r="H36" s="244"/>
    </row>
    <row r="37" spans="1:9" ht="14.25" x14ac:dyDescent="0.3">
      <c r="B37" s="252" t="s">
        <v>142</v>
      </c>
      <c r="C37" s="167" t="s">
        <v>143</v>
      </c>
      <c r="D37" s="244">
        <v>0</v>
      </c>
      <c r="E37" s="244">
        <v>4794.3755010909099</v>
      </c>
      <c r="F37" s="244">
        <v>5627.8183999999992</v>
      </c>
      <c r="G37" s="244">
        <v>5776.1255999999994</v>
      </c>
      <c r="H37" s="244">
        <v>5319.8761000000022</v>
      </c>
    </row>
    <row r="38" spans="1:9" ht="14.25" x14ac:dyDescent="0.3">
      <c r="B38" s="252" t="s">
        <v>144</v>
      </c>
      <c r="C38" s="167" t="s">
        <v>143</v>
      </c>
      <c r="D38" s="244">
        <v>52004.804699999993</v>
      </c>
      <c r="E38" s="244">
        <v>56054.181291999994</v>
      </c>
      <c r="F38" s="244">
        <v>55734.794489999993</v>
      </c>
      <c r="G38" s="244">
        <v>56969.075999999994</v>
      </c>
      <c r="H38" s="244">
        <v>57831.902999999998</v>
      </c>
    </row>
    <row r="39" spans="1:9" ht="14.25" x14ac:dyDescent="0.3">
      <c r="A39" s="243"/>
      <c r="B39" s="185" t="s">
        <v>39</v>
      </c>
      <c r="C39" s="167" t="s">
        <v>143</v>
      </c>
      <c r="D39" s="244">
        <v>39754.100399999988</v>
      </c>
      <c r="E39" s="244">
        <v>44000</v>
      </c>
      <c r="F39" s="244">
        <v>47860</v>
      </c>
      <c r="G39" s="244">
        <v>49359.07</v>
      </c>
      <c r="H39" s="244">
        <v>54122.220000000008</v>
      </c>
      <c r="I39" s="244"/>
    </row>
    <row r="40" spans="1:9" ht="14.25" x14ac:dyDescent="0.3">
      <c r="A40" s="243"/>
      <c r="B40" s="185" t="s">
        <v>78</v>
      </c>
      <c r="C40" s="167" t="s">
        <v>143</v>
      </c>
      <c r="D40" s="244">
        <v>20118.833000000006</v>
      </c>
      <c r="E40" s="244">
        <v>22009.939000000002</v>
      </c>
      <c r="F40" s="244">
        <v>23362.835999999999</v>
      </c>
      <c r="G40" s="244">
        <v>24446.846999999998</v>
      </c>
      <c r="H40" s="244">
        <v>25906.172000000006</v>
      </c>
    </row>
    <row r="41" spans="1:9" ht="14.25" x14ac:dyDescent="0.3">
      <c r="A41" s="245"/>
      <c r="B41" s="218" t="s">
        <v>72</v>
      </c>
      <c r="C41" s="167" t="s">
        <v>143</v>
      </c>
      <c r="D41" s="244">
        <v>45834.749141093853</v>
      </c>
      <c r="E41" s="244">
        <v>51150.008000000002</v>
      </c>
      <c r="F41" s="244">
        <v>55241.41</v>
      </c>
      <c r="G41" s="244">
        <v>59494.525999999991</v>
      </c>
      <c r="H41" s="244">
        <v>58424.895768660623</v>
      </c>
    </row>
    <row r="42" spans="1:9" ht="14.25" x14ac:dyDescent="0.3">
      <c r="A42" s="245"/>
      <c r="B42" s="185" t="s">
        <v>81</v>
      </c>
      <c r="C42" s="167" t="s">
        <v>143</v>
      </c>
      <c r="D42" s="244">
        <v>24962.853000000003</v>
      </c>
      <c r="E42" s="244">
        <v>27356.740999999998</v>
      </c>
      <c r="F42" s="244">
        <v>30774.994530201344</v>
      </c>
      <c r="G42" s="244">
        <v>33037.838000000003</v>
      </c>
      <c r="H42" s="244">
        <v>34243.890999999996</v>
      </c>
    </row>
    <row r="43" spans="1:9" ht="14.25" x14ac:dyDescent="0.3">
      <c r="A43" s="245"/>
      <c r="B43" s="185" t="s">
        <v>68</v>
      </c>
      <c r="C43" s="167" t="s">
        <v>143</v>
      </c>
      <c r="D43" s="244">
        <v>26931.019</v>
      </c>
      <c r="E43" s="244">
        <v>29769.716000000004</v>
      </c>
      <c r="F43" s="244">
        <v>31023.121999999992</v>
      </c>
      <c r="G43" s="244">
        <v>32518.518999999997</v>
      </c>
      <c r="H43" s="244">
        <v>33217.416593452006</v>
      </c>
    </row>
    <row r="44" spans="1:9" ht="14.25" x14ac:dyDescent="0.3">
      <c r="A44" s="246"/>
      <c r="B44" s="185" t="s">
        <v>85</v>
      </c>
      <c r="C44" s="167" t="s">
        <v>143</v>
      </c>
      <c r="D44" s="244">
        <v>57328.465000000004</v>
      </c>
      <c r="E44" s="244">
        <v>60886.547999999995</v>
      </c>
      <c r="F44" s="244">
        <v>60284.14</v>
      </c>
      <c r="G44" s="244">
        <v>55369.352999999996</v>
      </c>
      <c r="H44" s="244">
        <v>57411.820999999996</v>
      </c>
    </row>
    <row r="45" spans="1:9" ht="14.25" x14ac:dyDescent="0.3">
      <c r="A45" s="246"/>
      <c r="B45" s="185" t="s">
        <v>93</v>
      </c>
      <c r="C45" s="167" t="s">
        <v>143</v>
      </c>
      <c r="D45" s="244">
        <v>17625.435000000001</v>
      </c>
      <c r="E45" s="244">
        <v>24367.993999999999</v>
      </c>
      <c r="F45" s="244">
        <v>25069.998</v>
      </c>
      <c r="G45" s="244">
        <v>27032.792000000005</v>
      </c>
      <c r="H45" s="244">
        <v>28138.757000000001</v>
      </c>
    </row>
    <row r="46" spans="1:9" ht="14.25" x14ac:dyDescent="0.3">
      <c r="A46" s="246"/>
      <c r="B46" s="185" t="s">
        <v>74</v>
      </c>
      <c r="C46" s="167" t="s">
        <v>143</v>
      </c>
      <c r="D46" s="244">
        <v>16495.100058046999</v>
      </c>
      <c r="E46" s="244">
        <v>18492.52734375</v>
      </c>
      <c r="F46" s="244">
        <v>19606.297000000006</v>
      </c>
      <c r="G46" s="244">
        <v>21045.854060999998</v>
      </c>
      <c r="H46" s="244">
        <v>22087.9751005</v>
      </c>
    </row>
    <row r="47" spans="1:9" ht="14.25" x14ac:dyDescent="0.3">
      <c r="A47" s="247"/>
      <c r="B47" s="185" t="s">
        <v>55</v>
      </c>
      <c r="C47" s="167" t="s">
        <v>143</v>
      </c>
      <c r="D47" s="253"/>
      <c r="E47" s="253"/>
      <c r="F47" s="253">
        <v>190</v>
      </c>
      <c r="G47" s="253">
        <v>679.30499999999995</v>
      </c>
      <c r="H47" s="253">
        <v>680.3341416666666</v>
      </c>
    </row>
    <row r="48" spans="1:9" ht="14.25" x14ac:dyDescent="0.3">
      <c r="A48" s="247"/>
      <c r="B48" s="185" t="s">
        <v>47</v>
      </c>
      <c r="C48" s="167" t="s">
        <v>143</v>
      </c>
      <c r="D48" s="253"/>
      <c r="E48" s="253"/>
      <c r="F48" s="253"/>
      <c r="G48" s="253">
        <v>58.606000000000009</v>
      </c>
      <c r="H48" s="253">
        <v>171.51299999999998</v>
      </c>
    </row>
    <row r="49" spans="1:8" ht="14.25" x14ac:dyDescent="0.3">
      <c r="A49" s="247"/>
      <c r="B49" s="185" t="s">
        <v>24</v>
      </c>
      <c r="C49" s="167"/>
    </row>
    <row r="50" spans="1:8" ht="14.25" x14ac:dyDescent="0.3">
      <c r="B50" s="252" t="s">
        <v>145</v>
      </c>
      <c r="C50" s="167" t="s">
        <v>143</v>
      </c>
      <c r="D50" s="244"/>
      <c r="E50" s="244"/>
      <c r="F50" s="244"/>
      <c r="G50" s="244"/>
      <c r="H50" s="244">
        <v>95.87</v>
      </c>
    </row>
    <row r="51" spans="1:8" ht="14.25" x14ac:dyDescent="0.3">
      <c r="B51" s="252" t="s">
        <v>146</v>
      </c>
      <c r="C51" s="167" t="s">
        <v>143</v>
      </c>
      <c r="D51" s="253">
        <v>646.00490000000002</v>
      </c>
      <c r="E51" s="253">
        <v>1248.1833999999999</v>
      </c>
      <c r="F51" s="253">
        <v>1677.7593999999997</v>
      </c>
      <c r="G51" s="253">
        <v>1881.0661</v>
      </c>
      <c r="H51" s="253">
        <v>2213.192</v>
      </c>
    </row>
    <row r="52" spans="1:8" ht="14.25" x14ac:dyDescent="0.3">
      <c r="B52" s="258"/>
      <c r="C52" s="167"/>
      <c r="D52" s="253"/>
      <c r="E52" s="253"/>
      <c r="F52" s="253"/>
      <c r="G52" s="253"/>
      <c r="H52" s="253"/>
    </row>
    <row r="54" spans="1:8" x14ac:dyDescent="0.2">
      <c r="D54" s="242" t="s">
        <v>136</v>
      </c>
    </row>
    <row r="55" spans="1:8" ht="13.5" x14ac:dyDescent="0.2">
      <c r="B55" s="175" t="s">
        <v>107</v>
      </c>
      <c r="C55" s="248"/>
      <c r="D55" s="249">
        <v>2014</v>
      </c>
      <c r="E55" s="249">
        <v>2015</v>
      </c>
      <c r="F55" s="249">
        <v>2016</v>
      </c>
      <c r="G55" s="249">
        <v>2017</v>
      </c>
      <c r="H55" s="249">
        <v>2018</v>
      </c>
    </row>
    <row r="56" spans="1:8" ht="14.25" x14ac:dyDescent="0.3">
      <c r="A56" s="243"/>
      <c r="B56" s="218" t="s">
        <v>19</v>
      </c>
      <c r="C56" s="167" t="s">
        <v>143</v>
      </c>
      <c r="D56" s="244">
        <v>42283.498689999993</v>
      </c>
      <c r="E56" s="244">
        <v>48572.567869999999</v>
      </c>
      <c r="F56" s="244">
        <v>51457.801999999996</v>
      </c>
      <c r="G56" s="244">
        <v>52482.941159999995</v>
      </c>
      <c r="H56" s="244">
        <v>55108.400999999998</v>
      </c>
    </row>
    <row r="57" spans="1:8" ht="14.25" x14ac:dyDescent="0.3">
      <c r="A57" s="243"/>
      <c r="B57" s="185" t="s">
        <v>39</v>
      </c>
      <c r="C57" s="167" t="s">
        <v>143</v>
      </c>
      <c r="D57" s="244">
        <v>35106.71</v>
      </c>
      <c r="E57" s="244">
        <v>39792.533000000003</v>
      </c>
      <c r="F57" s="244">
        <v>42339.169999999991</v>
      </c>
      <c r="G57" s="244">
        <v>43252.69</v>
      </c>
      <c r="H57" s="244">
        <v>47213.729999999996</v>
      </c>
    </row>
    <row r="58" spans="1:8" ht="14.25" x14ac:dyDescent="0.3">
      <c r="A58" s="243"/>
      <c r="B58" s="185" t="s">
        <v>78</v>
      </c>
      <c r="C58" s="167" t="s">
        <v>143</v>
      </c>
      <c r="D58" s="244">
        <v>17541.050999999999</v>
      </c>
      <c r="E58" s="244">
        <v>19341.800999999999</v>
      </c>
      <c r="F58" s="244">
        <v>20551.661</v>
      </c>
      <c r="G58" s="244">
        <v>21797.431</v>
      </c>
      <c r="H58" s="244">
        <v>22765.301999999996</v>
      </c>
    </row>
    <row r="59" spans="1:8" ht="14.25" x14ac:dyDescent="0.3">
      <c r="A59" s="245"/>
      <c r="B59" s="218" t="s">
        <v>72</v>
      </c>
      <c r="C59" s="167" t="s">
        <v>143</v>
      </c>
      <c r="D59" s="244">
        <v>37833.118999999999</v>
      </c>
      <c r="E59" s="244">
        <v>41946.923999999992</v>
      </c>
      <c r="F59" s="244">
        <v>46627.072999999997</v>
      </c>
      <c r="G59" s="244">
        <v>48820.517</v>
      </c>
      <c r="H59" s="244">
        <v>52336.572</v>
      </c>
    </row>
    <row r="60" spans="1:8" ht="14.25" x14ac:dyDescent="0.3">
      <c r="A60" s="245"/>
      <c r="B60" s="185" t="s">
        <v>81</v>
      </c>
      <c r="C60" s="167" t="s">
        <v>143</v>
      </c>
      <c r="D60" s="244">
        <v>21245.180999999997</v>
      </c>
      <c r="E60" s="244">
        <v>23113.885000000002</v>
      </c>
      <c r="F60" s="244">
        <v>25842.941999999999</v>
      </c>
      <c r="G60" s="244">
        <v>27838.267</v>
      </c>
      <c r="H60" s="244">
        <v>28619.399999999998</v>
      </c>
    </row>
    <row r="61" spans="1:8" ht="14.25" x14ac:dyDescent="0.3">
      <c r="A61" s="245"/>
      <c r="B61" s="185" t="s">
        <v>68</v>
      </c>
      <c r="C61" s="167" t="s">
        <v>143</v>
      </c>
      <c r="D61" s="244">
        <v>23118.461000000003</v>
      </c>
      <c r="E61" s="244">
        <v>25565.341000000004</v>
      </c>
      <c r="F61" s="244">
        <v>26937.044999999998</v>
      </c>
      <c r="G61" s="244">
        <v>27085.858999999997</v>
      </c>
      <c r="H61" s="244">
        <v>26869.606</v>
      </c>
    </row>
    <row r="62" spans="1:8" ht="14.25" x14ac:dyDescent="0.3">
      <c r="A62" s="246"/>
      <c r="B62" s="185" t="s">
        <v>85</v>
      </c>
      <c r="C62" s="167" t="s">
        <v>143</v>
      </c>
      <c r="D62" s="244">
        <v>49864.024999999994</v>
      </c>
      <c r="E62" s="244">
        <v>55849.830000000009</v>
      </c>
      <c r="F62" s="244">
        <v>55786.36</v>
      </c>
      <c r="G62" s="244">
        <v>50334.797000000006</v>
      </c>
      <c r="H62" s="244">
        <v>52818.988000000005</v>
      </c>
    </row>
    <row r="63" spans="1:8" ht="14.25" x14ac:dyDescent="0.3">
      <c r="A63" s="246"/>
      <c r="B63" s="185" t="s">
        <v>93</v>
      </c>
      <c r="C63" s="167" t="s">
        <v>143</v>
      </c>
      <c r="D63" s="244">
        <v>19097.196999999996</v>
      </c>
      <c r="E63" s="244">
        <v>19975.205000000002</v>
      </c>
      <c r="F63" s="244">
        <v>20153.143000000004</v>
      </c>
      <c r="G63" s="244">
        <v>21583.880999999998</v>
      </c>
      <c r="H63" s="244">
        <v>22919.561000000002</v>
      </c>
    </row>
    <row r="64" spans="1:8" ht="14.25" x14ac:dyDescent="0.3">
      <c r="A64" s="246"/>
      <c r="B64" s="185" t="s">
        <v>74</v>
      </c>
      <c r="C64" s="167" t="s">
        <v>143</v>
      </c>
      <c r="D64" s="244">
        <v>13815.352999999999</v>
      </c>
      <c r="E64" s="244">
        <v>15456.422000000002</v>
      </c>
      <c r="F64" s="244">
        <v>16493.128000000001</v>
      </c>
      <c r="G64" s="244">
        <v>17568.087</v>
      </c>
      <c r="H64" s="244">
        <v>18401.253000000001</v>
      </c>
    </row>
    <row r="65" spans="1:8" ht="14.25" x14ac:dyDescent="0.3">
      <c r="A65" s="247"/>
      <c r="B65" s="185" t="s">
        <v>55</v>
      </c>
      <c r="C65" s="167" t="s">
        <v>143</v>
      </c>
      <c r="G65" s="244">
        <v>575.524</v>
      </c>
      <c r="H65" s="244">
        <v>596.26700000000005</v>
      </c>
    </row>
    <row r="66" spans="1:8" ht="14.25" x14ac:dyDescent="0.3">
      <c r="A66" s="247"/>
      <c r="B66" s="185" t="s">
        <v>47</v>
      </c>
      <c r="C66" s="167" t="s">
        <v>143</v>
      </c>
      <c r="H66" s="244">
        <v>132.07400000000001</v>
      </c>
    </row>
    <row r="67" spans="1:8" ht="14.25" x14ac:dyDescent="0.3">
      <c r="A67" s="247"/>
      <c r="B67" s="185" t="s">
        <v>24</v>
      </c>
      <c r="C67" s="167" t="s">
        <v>143</v>
      </c>
      <c r="D67" s="244">
        <v>327.1148</v>
      </c>
      <c r="E67" s="244">
        <v>869.54600000000005</v>
      </c>
      <c r="F67" s="244">
        <v>1342.3541000000002</v>
      </c>
      <c r="G67" s="244">
        <v>1672.1505999999999</v>
      </c>
      <c r="H67" s="244">
        <v>2105.6350000000002</v>
      </c>
    </row>
    <row r="70" spans="1:8" x14ac:dyDescent="0.2">
      <c r="D70" s="242" t="s">
        <v>137</v>
      </c>
    </row>
    <row r="71" spans="1:8" ht="13.5" x14ac:dyDescent="0.2">
      <c r="B71" s="175" t="s">
        <v>107</v>
      </c>
      <c r="C71" s="248"/>
      <c r="D71" s="249">
        <v>2014</v>
      </c>
      <c r="E71" s="249">
        <v>2015</v>
      </c>
      <c r="F71" s="249">
        <v>2016</v>
      </c>
      <c r="G71" s="249">
        <v>2017</v>
      </c>
      <c r="H71" s="249">
        <v>2018</v>
      </c>
    </row>
    <row r="72" spans="1:8" ht="14.25" x14ac:dyDescent="0.3">
      <c r="A72" s="243"/>
      <c r="B72" s="218" t="s">
        <v>19</v>
      </c>
      <c r="C72" s="251"/>
      <c r="D72" s="241">
        <v>13895</v>
      </c>
      <c r="E72" s="241">
        <v>14516</v>
      </c>
      <c r="F72" s="241">
        <v>15424</v>
      </c>
      <c r="G72" s="241">
        <v>15589</v>
      </c>
      <c r="H72" s="241">
        <v>17092</v>
      </c>
    </row>
    <row r="73" spans="1:8" ht="14.25" x14ac:dyDescent="0.3">
      <c r="A73" s="243"/>
      <c r="B73" s="185" t="s">
        <v>39</v>
      </c>
      <c r="C73" s="254"/>
      <c r="D73" s="241">
        <v>17883</v>
      </c>
      <c r="E73" s="241">
        <v>19044</v>
      </c>
      <c r="F73" s="241">
        <v>19779</v>
      </c>
      <c r="G73" s="241">
        <v>20120</v>
      </c>
      <c r="H73" s="241">
        <v>21407</v>
      </c>
    </row>
    <row r="74" spans="1:8" ht="14.25" x14ac:dyDescent="0.3">
      <c r="A74" s="243"/>
      <c r="B74" s="185" t="s">
        <v>78</v>
      </c>
      <c r="C74" s="254"/>
      <c r="D74" s="241">
        <v>8812</v>
      </c>
      <c r="E74" s="241">
        <v>9304</v>
      </c>
      <c r="F74" s="241">
        <v>10720</v>
      </c>
      <c r="G74" s="241">
        <v>11519</v>
      </c>
      <c r="H74" s="241">
        <v>12184</v>
      </c>
    </row>
    <row r="75" spans="1:8" ht="14.25" x14ac:dyDescent="0.3">
      <c r="A75" s="245"/>
      <c r="B75" s="218" t="s">
        <v>72</v>
      </c>
      <c r="C75" s="251"/>
      <c r="D75" s="241">
        <v>18188</v>
      </c>
      <c r="E75" s="241">
        <v>20295</v>
      </c>
      <c r="F75" s="241">
        <v>22711</v>
      </c>
      <c r="G75" s="241">
        <v>25616</v>
      </c>
      <c r="H75" s="241">
        <v>28263</v>
      </c>
    </row>
    <row r="76" spans="1:8" ht="14.25" x14ac:dyDescent="0.3">
      <c r="A76" s="245"/>
      <c r="B76" s="185" t="s">
        <v>81</v>
      </c>
      <c r="C76" s="254"/>
      <c r="D76" s="241">
        <v>18160</v>
      </c>
      <c r="E76" s="241">
        <v>20322</v>
      </c>
      <c r="F76" s="241">
        <v>21825</v>
      </c>
      <c r="G76" s="241">
        <v>22984</v>
      </c>
      <c r="H76" s="241">
        <v>23104</v>
      </c>
    </row>
    <row r="77" spans="1:8" ht="14.25" x14ac:dyDescent="0.3">
      <c r="A77" s="245"/>
      <c r="B77" s="185" t="s">
        <v>68</v>
      </c>
      <c r="C77" s="254"/>
      <c r="D77" s="241">
        <v>11277</v>
      </c>
      <c r="E77" s="241">
        <v>11944</v>
      </c>
      <c r="F77" s="241">
        <v>13230</v>
      </c>
      <c r="G77" s="241">
        <v>14167</v>
      </c>
      <c r="H77" s="241">
        <v>14957</v>
      </c>
    </row>
    <row r="78" spans="1:8" ht="14.25" x14ac:dyDescent="0.3">
      <c r="A78" s="246"/>
      <c r="B78" s="185" t="s">
        <v>85</v>
      </c>
      <c r="C78" s="254"/>
      <c r="D78" s="241">
        <v>8646</v>
      </c>
      <c r="E78" s="241">
        <v>9004</v>
      </c>
      <c r="F78" s="241">
        <v>9991</v>
      </c>
      <c r="G78" s="241">
        <v>10406</v>
      </c>
      <c r="H78" s="241">
        <v>10771</v>
      </c>
    </row>
    <row r="79" spans="1:8" ht="14.25" x14ac:dyDescent="0.3">
      <c r="A79" s="246"/>
      <c r="B79" s="185" t="s">
        <v>93</v>
      </c>
      <c r="C79" s="254"/>
      <c r="D79" s="244">
        <v>10731</v>
      </c>
      <c r="E79" s="244">
        <v>11261</v>
      </c>
      <c r="F79" s="244">
        <v>11717</v>
      </c>
      <c r="G79" s="244">
        <v>12254</v>
      </c>
      <c r="H79" s="244">
        <v>12941</v>
      </c>
    </row>
    <row r="80" spans="1:8" ht="14.25" x14ac:dyDescent="0.3">
      <c r="A80" s="246"/>
      <c r="B80" s="185" t="s">
        <v>74</v>
      </c>
      <c r="C80" s="254"/>
      <c r="D80" s="241">
        <v>6760</v>
      </c>
      <c r="E80" s="241">
        <v>7040</v>
      </c>
      <c r="F80" s="241">
        <v>7747</v>
      </c>
      <c r="G80" s="241">
        <v>8138</v>
      </c>
      <c r="H80" s="241">
        <v>8470</v>
      </c>
    </row>
    <row r="81" spans="1:8" ht="14.25" x14ac:dyDescent="0.3">
      <c r="A81" s="247"/>
      <c r="B81" s="185" t="s">
        <v>55</v>
      </c>
      <c r="C81" s="254"/>
      <c r="F81" s="241">
        <v>406</v>
      </c>
      <c r="G81" s="241">
        <v>490</v>
      </c>
      <c r="H81" s="241">
        <v>505</v>
      </c>
    </row>
    <row r="82" spans="1:8" ht="14.25" x14ac:dyDescent="0.3">
      <c r="A82" s="247"/>
      <c r="B82" s="185" t="s">
        <v>47</v>
      </c>
      <c r="C82" s="254"/>
      <c r="H82" s="241">
        <v>148</v>
      </c>
    </row>
    <row r="83" spans="1:8" ht="14.25" x14ac:dyDescent="0.3">
      <c r="A83" s="247"/>
      <c r="B83" s="185" t="s">
        <v>24</v>
      </c>
      <c r="C83" s="254"/>
      <c r="D83" s="241">
        <v>238</v>
      </c>
      <c r="E83" s="241">
        <v>447</v>
      </c>
      <c r="F83" s="241">
        <v>647</v>
      </c>
      <c r="G83" s="241">
        <v>883</v>
      </c>
      <c r="H83" s="241">
        <v>976</v>
      </c>
    </row>
    <row r="86" spans="1:8" x14ac:dyDescent="0.2">
      <c r="D86" s="242" t="s">
        <v>147</v>
      </c>
    </row>
    <row r="87" spans="1:8" ht="13.5" x14ac:dyDescent="0.2">
      <c r="B87" s="175" t="s">
        <v>107</v>
      </c>
      <c r="C87" s="248"/>
      <c r="D87" s="249">
        <v>2014</v>
      </c>
      <c r="E87" s="249">
        <v>2015</v>
      </c>
      <c r="F87" s="249">
        <v>2016</v>
      </c>
      <c r="G87" s="249">
        <v>2017</v>
      </c>
      <c r="H87" s="249">
        <v>2018</v>
      </c>
    </row>
    <row r="88" spans="1:8" ht="14.25" x14ac:dyDescent="0.3">
      <c r="A88" s="243"/>
      <c r="B88" s="218" t="s">
        <v>19</v>
      </c>
      <c r="C88" s="251" t="s">
        <v>148</v>
      </c>
      <c r="D88" s="253">
        <v>13406.099</v>
      </c>
      <c r="E88" s="253">
        <v>14382.120999999999</v>
      </c>
      <c r="F88" s="253">
        <v>14611.594999999999</v>
      </c>
      <c r="G88" s="253">
        <v>14853.701024046875</v>
      </c>
      <c r="H88" s="253">
        <v>15908.519</v>
      </c>
    </row>
    <row r="89" spans="1:8" ht="14.25" x14ac:dyDescent="0.3">
      <c r="A89" s="243"/>
      <c r="B89" s="185" t="s">
        <v>39</v>
      </c>
      <c r="C89" s="254" t="s">
        <v>148</v>
      </c>
      <c r="D89" s="253">
        <v>11267.231</v>
      </c>
      <c r="E89" s="253">
        <v>15214.2</v>
      </c>
      <c r="F89" s="253">
        <v>14037.7</v>
      </c>
      <c r="G89" s="253">
        <v>14174.208000000001</v>
      </c>
      <c r="H89" s="253">
        <v>15701.602999999999</v>
      </c>
    </row>
    <row r="90" spans="1:8" ht="14.25" x14ac:dyDescent="0.3">
      <c r="A90" s="243"/>
      <c r="B90" s="185" t="s">
        <v>78</v>
      </c>
      <c r="C90" s="254" t="s">
        <v>148</v>
      </c>
      <c r="D90" s="253">
        <v>5569.6610000000001</v>
      </c>
      <c r="E90" s="253">
        <v>6107.5820000000003</v>
      </c>
      <c r="F90" s="253">
        <v>6427.6</v>
      </c>
      <c r="G90" s="253">
        <v>6754.0240000000003</v>
      </c>
      <c r="H90" s="253">
        <v>7250.9849999999997</v>
      </c>
    </row>
    <row r="91" spans="1:8" ht="14.25" x14ac:dyDescent="0.3">
      <c r="A91" s="245"/>
      <c r="B91" s="218" t="s">
        <v>72</v>
      </c>
      <c r="C91" s="251"/>
    </row>
    <row r="92" spans="1:8" ht="14.25" x14ac:dyDescent="0.3">
      <c r="B92" s="252" t="s">
        <v>149</v>
      </c>
      <c r="C92" s="251" t="s">
        <v>150</v>
      </c>
      <c r="D92" s="253">
        <v>571963.42796784278</v>
      </c>
      <c r="E92" s="253">
        <v>612920.54899999988</v>
      </c>
      <c r="F92" s="253">
        <v>663158.38600000006</v>
      </c>
      <c r="G92" s="253">
        <v>620081.93500000006</v>
      </c>
      <c r="H92" s="253">
        <v>640147.59325666993</v>
      </c>
    </row>
    <row r="93" spans="1:8" ht="14.25" x14ac:dyDescent="0.3">
      <c r="B93" s="252" t="s">
        <v>151</v>
      </c>
      <c r="C93" s="251" t="s">
        <v>148</v>
      </c>
      <c r="D93" s="253">
        <v>116.316</v>
      </c>
      <c r="E93" s="253">
        <v>412.529</v>
      </c>
      <c r="F93" s="253">
        <v>579.41200000000003</v>
      </c>
      <c r="G93" s="253">
        <v>3507.2780006708795</v>
      </c>
      <c r="H93" s="253">
        <v>3617.36598</v>
      </c>
    </row>
    <row r="94" spans="1:8" ht="14.25" x14ac:dyDescent="0.3">
      <c r="A94" s="245"/>
      <c r="B94" s="185" t="s">
        <v>81</v>
      </c>
      <c r="C94" s="254"/>
    </row>
    <row r="95" spans="1:8" ht="14.25" x14ac:dyDescent="0.3">
      <c r="B95" s="255" t="s">
        <v>152</v>
      </c>
      <c r="C95" s="251" t="s">
        <v>150</v>
      </c>
      <c r="D95" s="253">
        <v>284155.40100000001</v>
      </c>
      <c r="E95" s="253">
        <v>313266.45</v>
      </c>
      <c r="F95" s="253">
        <v>353773.35000000003</v>
      </c>
      <c r="G95" s="253">
        <v>355513.28460000001</v>
      </c>
      <c r="H95" s="253">
        <v>360015.70659999992</v>
      </c>
    </row>
    <row r="96" spans="1:8" ht="14.25" x14ac:dyDescent="0.3">
      <c r="B96" s="255" t="s">
        <v>153</v>
      </c>
      <c r="C96" s="251" t="s">
        <v>148</v>
      </c>
      <c r="D96" s="253">
        <v>0</v>
      </c>
      <c r="E96" s="253">
        <v>0</v>
      </c>
      <c r="F96" s="253">
        <v>30.18</v>
      </c>
      <c r="G96" s="253">
        <v>1.38</v>
      </c>
      <c r="H96" s="253">
        <v>5.15</v>
      </c>
    </row>
    <row r="97" spans="1:8" ht="14.25" x14ac:dyDescent="0.3">
      <c r="A97" s="245"/>
      <c r="B97" s="185" t="s">
        <v>68</v>
      </c>
      <c r="C97" s="254"/>
    </row>
    <row r="98" spans="1:8" ht="14.25" x14ac:dyDescent="0.3">
      <c r="B98" s="255" t="s">
        <v>154</v>
      </c>
      <c r="C98" s="251" t="s">
        <v>150</v>
      </c>
      <c r="D98" s="253">
        <v>294214.14029697224</v>
      </c>
      <c r="E98" s="253">
        <v>320543.55092341761</v>
      </c>
      <c r="F98" s="253">
        <v>324808.4192879374</v>
      </c>
      <c r="G98" s="253">
        <v>317579.27174145909</v>
      </c>
      <c r="H98" s="253">
        <v>339259.18577000004</v>
      </c>
    </row>
    <row r="99" spans="1:8" ht="14.25" x14ac:dyDescent="0.3">
      <c r="B99" s="255" t="s">
        <v>155</v>
      </c>
      <c r="C99" s="251" t="s">
        <v>148</v>
      </c>
      <c r="D99" s="253">
        <v>0</v>
      </c>
      <c r="E99" s="253">
        <v>26.829000000000001</v>
      </c>
      <c r="F99" s="253">
        <v>13.922000000000001</v>
      </c>
      <c r="G99" s="253">
        <v>0</v>
      </c>
      <c r="H99" s="253">
        <v>0</v>
      </c>
    </row>
    <row r="100" spans="1:8" ht="14.25" x14ac:dyDescent="0.3">
      <c r="A100" s="246"/>
      <c r="B100" s="185" t="s">
        <v>85</v>
      </c>
      <c r="C100" s="254" t="s">
        <v>150</v>
      </c>
      <c r="D100" s="253">
        <v>744218.66700000002</v>
      </c>
      <c r="E100" s="253">
        <v>784928.69000000018</v>
      </c>
      <c r="F100" s="253">
        <v>795439.49199999997</v>
      </c>
      <c r="G100" s="253">
        <v>748755.08600000001</v>
      </c>
      <c r="H100" s="253">
        <v>787872.44400000002</v>
      </c>
    </row>
    <row r="101" spans="1:8" ht="14.25" x14ac:dyDescent="0.3">
      <c r="A101" s="246"/>
      <c r="B101" s="185" t="s">
        <v>93</v>
      </c>
      <c r="C101" s="254" t="s">
        <v>150</v>
      </c>
      <c r="D101" s="244">
        <v>0</v>
      </c>
      <c r="E101" s="244">
        <v>282967.19999999995</v>
      </c>
      <c r="F101" s="244">
        <v>292904.17000000004</v>
      </c>
      <c r="G101" s="244">
        <v>368663.22899999999</v>
      </c>
      <c r="H101" s="244">
        <v>401645.36199999996</v>
      </c>
    </row>
    <row r="102" spans="1:8" ht="14.25" x14ac:dyDescent="0.3">
      <c r="A102" s="246"/>
      <c r="B102" s="185" t="s">
        <v>74</v>
      </c>
      <c r="C102" s="254" t="s">
        <v>150</v>
      </c>
      <c r="D102" s="253">
        <v>178080.859</v>
      </c>
      <c r="E102" s="253">
        <v>202608.06300730753</v>
      </c>
      <c r="F102" s="253">
        <v>217565.0922305714</v>
      </c>
      <c r="G102" s="253">
        <v>229197.23259043324</v>
      </c>
      <c r="H102" s="253">
        <v>238334.33656033641</v>
      </c>
    </row>
    <row r="103" spans="1:8" ht="14.25" x14ac:dyDescent="0.3">
      <c r="A103" s="247"/>
      <c r="B103" s="185" t="s">
        <v>55</v>
      </c>
      <c r="C103" s="254" t="s">
        <v>148</v>
      </c>
      <c r="D103" s="253">
        <v>0</v>
      </c>
      <c r="E103" s="253">
        <v>0</v>
      </c>
      <c r="F103" s="253">
        <v>0</v>
      </c>
      <c r="G103" s="253">
        <v>284.65100000000001</v>
      </c>
      <c r="H103" s="253">
        <v>212.65</v>
      </c>
    </row>
    <row r="104" spans="1:8" ht="14.25" x14ac:dyDescent="0.3">
      <c r="A104" s="247"/>
      <c r="B104" s="185" t="s">
        <v>47</v>
      </c>
      <c r="C104" s="254" t="s">
        <v>148</v>
      </c>
      <c r="D104" s="253">
        <v>0</v>
      </c>
      <c r="E104" s="253">
        <v>0</v>
      </c>
      <c r="F104" s="253">
        <v>0</v>
      </c>
      <c r="G104" s="253">
        <v>25.082999999999998</v>
      </c>
      <c r="H104" s="253">
        <v>79.09</v>
      </c>
    </row>
    <row r="105" spans="1:8" ht="14.25" x14ac:dyDescent="0.3">
      <c r="A105" s="247"/>
      <c r="B105" s="185" t="s">
        <v>24</v>
      </c>
      <c r="C105" s="254" t="s">
        <v>148</v>
      </c>
      <c r="D105" s="253">
        <v>207.08499999899999</v>
      </c>
      <c r="E105" s="253">
        <v>380.24799999999999</v>
      </c>
      <c r="F105" s="253">
        <v>518.60700099999997</v>
      </c>
      <c r="G105" s="253">
        <v>584.76199999999994</v>
      </c>
      <c r="H105" s="253">
        <v>697.83399999999995</v>
      </c>
    </row>
    <row r="108" spans="1:8" x14ac:dyDescent="0.2">
      <c r="D108" s="242" t="s">
        <v>156</v>
      </c>
    </row>
    <row r="109" spans="1:8" ht="13.5" x14ac:dyDescent="0.2">
      <c r="B109" s="175" t="s">
        <v>107</v>
      </c>
      <c r="C109" s="248"/>
      <c r="D109" s="249">
        <v>2014</v>
      </c>
      <c r="E109" s="249">
        <v>2015</v>
      </c>
      <c r="F109" s="249">
        <v>2016</v>
      </c>
      <c r="G109" s="249">
        <v>2017</v>
      </c>
      <c r="H109" s="249">
        <v>2018</v>
      </c>
    </row>
    <row r="110" spans="1:8" ht="14.25" x14ac:dyDescent="0.3">
      <c r="A110" s="243"/>
      <c r="B110" s="218" t="s">
        <v>19</v>
      </c>
      <c r="C110" s="251" t="s">
        <v>140</v>
      </c>
      <c r="D110" s="256"/>
      <c r="E110" s="256"/>
      <c r="F110" s="257">
        <v>11.57</v>
      </c>
      <c r="G110" s="257">
        <v>11.45</v>
      </c>
      <c r="H110" s="257">
        <v>12.36</v>
      </c>
    </row>
    <row r="111" spans="1:8" ht="14.25" x14ac:dyDescent="0.3">
      <c r="A111" s="243"/>
      <c r="B111" s="185" t="s">
        <v>39</v>
      </c>
      <c r="C111" s="251" t="s">
        <v>140</v>
      </c>
      <c r="D111" s="256"/>
      <c r="E111" s="256"/>
      <c r="F111" s="257">
        <v>8.9220000000000006</v>
      </c>
      <c r="G111" s="257">
        <v>9.1549999999999994</v>
      </c>
      <c r="H111" s="257">
        <v>9.8239999999999998</v>
      </c>
    </row>
    <row r="112" spans="1:8" ht="14.25" x14ac:dyDescent="0.3">
      <c r="A112" s="243"/>
      <c r="B112" s="185" t="s">
        <v>78</v>
      </c>
      <c r="C112" s="251" t="s">
        <v>140</v>
      </c>
      <c r="D112" s="256"/>
      <c r="E112" s="256"/>
      <c r="F112" s="257">
        <v>4.5794499999999996</v>
      </c>
      <c r="G112" s="257">
        <v>4.6655860000000002</v>
      </c>
      <c r="H112" s="257">
        <v>5.0506779999999996</v>
      </c>
    </row>
    <row r="113" spans="1:8" ht="14.25" x14ac:dyDescent="0.3">
      <c r="A113" s="245"/>
      <c r="B113" s="218" t="s">
        <v>72</v>
      </c>
      <c r="C113" s="251" t="s">
        <v>140</v>
      </c>
      <c r="D113" s="256"/>
      <c r="E113" s="256"/>
      <c r="F113" s="257">
        <v>10.15507</v>
      </c>
      <c r="G113" s="257">
        <v>11.0601664072266</v>
      </c>
      <c r="H113" s="257">
        <v>11.7398552093505</v>
      </c>
    </row>
    <row r="114" spans="1:8" ht="14.25" x14ac:dyDescent="0.3">
      <c r="A114" s="245"/>
      <c r="B114" s="185" t="s">
        <v>81</v>
      </c>
      <c r="C114" s="251" t="s">
        <v>140</v>
      </c>
      <c r="D114" s="256"/>
      <c r="E114" s="256"/>
      <c r="F114" s="257">
        <v>6.2857200000000004</v>
      </c>
      <c r="G114" s="257">
        <v>6.4432310000000008</v>
      </c>
      <c r="H114" s="257">
        <v>6.3408040000000003</v>
      </c>
    </row>
    <row r="115" spans="1:8" ht="14.25" x14ac:dyDescent="0.3">
      <c r="A115" s="245"/>
      <c r="B115" s="185" t="s">
        <v>68</v>
      </c>
      <c r="C115" s="251" t="s">
        <v>140</v>
      </c>
      <c r="D115" s="256"/>
      <c r="E115" s="256"/>
      <c r="F115" s="257">
        <v>6.0750000000000002</v>
      </c>
      <c r="G115" s="257">
        <v>6.03993</v>
      </c>
      <c r="H115" s="257">
        <v>6.3780000000000001</v>
      </c>
    </row>
    <row r="116" spans="1:8" ht="14.25" x14ac:dyDescent="0.3">
      <c r="A116" s="246"/>
      <c r="B116" s="185" t="s">
        <v>85</v>
      </c>
      <c r="C116" s="251" t="s">
        <v>140</v>
      </c>
      <c r="D116" s="256"/>
      <c r="E116" s="256"/>
      <c r="F116" s="257">
        <v>10.94204</v>
      </c>
      <c r="G116" s="257">
        <v>9.6973780000000005</v>
      </c>
      <c r="H116" s="257">
        <v>10.25271</v>
      </c>
    </row>
    <row r="117" spans="1:8" ht="14.25" x14ac:dyDescent="0.3">
      <c r="A117" s="246"/>
      <c r="B117" s="185" t="s">
        <v>93</v>
      </c>
      <c r="C117" s="251" t="s">
        <v>140</v>
      </c>
      <c r="D117" s="256"/>
      <c r="E117" s="256"/>
      <c r="F117" s="257">
        <v>5.91</v>
      </c>
      <c r="G117" s="257">
        <v>5.96</v>
      </c>
      <c r="H117" s="257">
        <v>6.1</v>
      </c>
    </row>
    <row r="118" spans="1:8" ht="14.25" x14ac:dyDescent="0.3">
      <c r="A118" s="246"/>
      <c r="B118" s="185" t="s">
        <v>74</v>
      </c>
      <c r="C118" s="251" t="s">
        <v>140</v>
      </c>
      <c r="D118" s="256"/>
      <c r="E118" s="256"/>
      <c r="F118" s="257">
        <v>4.0962399999999999</v>
      </c>
      <c r="G118" s="257">
        <v>4.5239889999999994</v>
      </c>
      <c r="H118" s="257">
        <v>4.3802180000000002</v>
      </c>
    </row>
    <row r="119" spans="1:8" ht="14.25" x14ac:dyDescent="0.3">
      <c r="A119" s="247"/>
      <c r="B119" s="185" t="s">
        <v>55</v>
      </c>
      <c r="C119" s="251" t="s">
        <v>140</v>
      </c>
      <c r="D119" s="256"/>
      <c r="E119" s="256"/>
      <c r="F119" s="257"/>
      <c r="G119" s="257">
        <v>0.16900000000000001</v>
      </c>
      <c r="H119" s="257">
        <v>0.159</v>
      </c>
    </row>
    <row r="120" spans="1:8" ht="14.25" x14ac:dyDescent="0.3">
      <c r="A120" s="247"/>
      <c r="B120" s="185" t="s">
        <v>47</v>
      </c>
      <c r="C120" s="251" t="s">
        <v>140</v>
      </c>
      <c r="D120" s="256"/>
      <c r="E120" s="256"/>
      <c r="F120" s="257"/>
      <c r="G120" s="257">
        <v>3.5999999999999997E-2</v>
      </c>
      <c r="H120" s="257">
        <v>4.8000000000000001E-2</v>
      </c>
    </row>
    <row r="121" spans="1:8" ht="14.25" x14ac:dyDescent="0.3">
      <c r="A121" s="247"/>
      <c r="B121" s="185" t="s">
        <v>24</v>
      </c>
      <c r="C121" s="251" t="s">
        <v>140</v>
      </c>
      <c r="D121" s="256"/>
      <c r="E121" s="256"/>
      <c r="F121" s="257">
        <v>0.43099999999999999</v>
      </c>
      <c r="G121" s="257">
        <v>0.44500000000000001</v>
      </c>
      <c r="H121" s="257">
        <v>0.67300000000000004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Potencia Inst y Efect</vt:lpstr>
      <vt:lpstr>Clasificacion</vt:lpstr>
      <vt:lpstr>Datos</vt:lpstr>
      <vt:lpstr>'Potencia Inst y Efect'!Área_de_impresión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</dc:creator>
  <cp:lastModifiedBy>Eduardo Paz</cp:lastModifiedBy>
  <dcterms:created xsi:type="dcterms:W3CDTF">2020-03-27T01:42:36Z</dcterms:created>
  <dcterms:modified xsi:type="dcterms:W3CDTF">2020-03-27T02:07:31Z</dcterms:modified>
</cp:coreProperties>
</file>